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490" windowHeight="7755" tabRatio="170"/>
  </bookViews>
  <sheets>
    <sheet name="3k" sheetId="1" r:id="rId1"/>
    <sheet name="5k" sheetId="2" r:id="rId2"/>
    <sheet name="8k" sheetId="3" r:id="rId3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V12" i="3" l="1"/>
  <c r="BV21" i="3"/>
  <c r="BV29" i="3"/>
  <c r="BV9" i="3"/>
  <c r="BV8" i="3"/>
  <c r="BV13" i="3"/>
  <c r="BV17" i="3"/>
  <c r="BV20" i="3"/>
  <c r="BV26" i="3"/>
  <c r="BV37" i="3"/>
  <c r="BV14" i="3"/>
  <c r="BV39" i="3"/>
  <c r="BV35" i="3"/>
  <c r="BV40" i="3"/>
  <c r="BV4" i="3"/>
  <c r="BV6" i="3"/>
  <c r="BV19" i="3"/>
  <c r="BV10" i="3"/>
  <c r="BV7" i="3"/>
  <c r="BV5" i="3"/>
  <c r="BV22" i="3"/>
  <c r="BV24" i="3"/>
  <c r="BV11" i="3"/>
  <c r="BV38" i="3"/>
  <c r="BV15" i="3"/>
  <c r="BV33" i="3"/>
  <c r="BV16" i="3"/>
  <c r="BV25" i="3"/>
  <c r="BV27" i="3"/>
  <c r="BV32" i="3"/>
  <c r="BV36" i="3"/>
  <c r="BV34" i="3"/>
  <c r="BV31" i="3"/>
  <c r="BV28" i="3"/>
  <c r="BV23" i="3"/>
  <c r="BV18" i="3"/>
  <c r="BV30" i="3"/>
  <c r="BL12" i="3"/>
  <c r="BL21" i="3"/>
  <c r="BL29" i="3"/>
  <c r="BL9" i="3"/>
  <c r="BL8" i="3"/>
  <c r="BL13" i="3"/>
  <c r="BL17" i="3"/>
  <c r="BL20" i="3"/>
  <c r="BL26" i="3"/>
  <c r="BL37" i="3"/>
  <c r="BL14" i="3"/>
  <c r="BL39" i="3"/>
  <c r="BL35" i="3"/>
  <c r="BL40" i="3"/>
  <c r="BL4" i="3"/>
  <c r="BL6" i="3"/>
  <c r="BL19" i="3"/>
  <c r="BL10" i="3"/>
  <c r="BL7" i="3"/>
  <c r="BL5" i="3"/>
  <c r="BL22" i="3"/>
  <c r="BL24" i="3"/>
  <c r="BL11" i="3"/>
  <c r="BL38" i="3"/>
  <c r="BL15" i="3"/>
  <c r="BL33" i="3"/>
  <c r="BL16" i="3"/>
  <c r="BL25" i="3"/>
  <c r="BL27" i="3"/>
  <c r="BL32" i="3"/>
  <c r="BL36" i="3"/>
  <c r="BL34" i="3"/>
  <c r="BL31" i="3"/>
  <c r="BL28" i="3"/>
  <c r="BL23" i="3"/>
  <c r="BL18" i="3"/>
  <c r="BL30" i="3"/>
  <c r="BB12" i="3"/>
  <c r="BB21" i="3"/>
  <c r="BB29" i="3"/>
  <c r="BB9" i="3"/>
  <c r="BB8" i="3"/>
  <c r="BB13" i="3"/>
  <c r="BB17" i="3"/>
  <c r="BB20" i="3"/>
  <c r="BB26" i="3"/>
  <c r="BB37" i="3"/>
  <c r="BB14" i="3"/>
  <c r="BB39" i="3"/>
  <c r="BB35" i="3"/>
  <c r="BB40" i="3"/>
  <c r="BB4" i="3"/>
  <c r="BB6" i="3"/>
  <c r="BB19" i="3"/>
  <c r="BB10" i="3"/>
  <c r="BB7" i="3"/>
  <c r="BB5" i="3"/>
  <c r="BB22" i="3"/>
  <c r="BB24" i="3"/>
  <c r="BB11" i="3"/>
  <c r="BB38" i="3"/>
  <c r="BB15" i="3"/>
  <c r="BB33" i="3"/>
  <c r="BB16" i="3"/>
  <c r="BB25" i="3"/>
  <c r="BB27" i="3"/>
  <c r="BB32" i="3"/>
  <c r="BB36" i="3"/>
  <c r="BB34" i="3"/>
  <c r="BB31" i="3"/>
  <c r="BB28" i="3"/>
  <c r="BB23" i="3"/>
  <c r="BB18" i="3"/>
  <c r="BB30" i="3"/>
  <c r="AR12" i="3"/>
  <c r="AR21" i="3"/>
  <c r="AR29" i="3"/>
  <c r="AR9" i="3"/>
  <c r="AR8" i="3"/>
  <c r="AR13" i="3"/>
  <c r="AR17" i="3"/>
  <c r="AR20" i="3"/>
  <c r="AR26" i="3"/>
  <c r="AR37" i="3"/>
  <c r="AR14" i="3"/>
  <c r="AR39" i="3"/>
  <c r="AR35" i="3"/>
  <c r="AR40" i="3"/>
  <c r="AR4" i="3"/>
  <c r="AR6" i="3"/>
  <c r="AR19" i="3"/>
  <c r="AR10" i="3"/>
  <c r="AR7" i="3"/>
  <c r="AR5" i="3"/>
  <c r="AR22" i="3"/>
  <c r="AR24" i="3"/>
  <c r="AR11" i="3"/>
  <c r="AR38" i="3"/>
  <c r="AR15" i="3"/>
  <c r="AR33" i="3"/>
  <c r="AR16" i="3"/>
  <c r="AR25" i="3"/>
  <c r="AR27" i="3"/>
  <c r="AR32" i="3"/>
  <c r="AR36" i="3"/>
  <c r="AR34" i="3"/>
  <c r="AR31" i="3"/>
  <c r="AR28" i="3"/>
  <c r="AR23" i="3"/>
  <c r="AR18" i="3"/>
  <c r="AR30" i="3"/>
  <c r="AH12" i="3"/>
  <c r="AH21" i="3"/>
  <c r="AH29" i="3"/>
  <c r="AH9" i="3"/>
  <c r="AH8" i="3"/>
  <c r="AH13" i="3"/>
  <c r="AH17" i="3"/>
  <c r="AH20" i="3"/>
  <c r="AH26" i="3"/>
  <c r="AH37" i="3"/>
  <c r="AH14" i="3"/>
  <c r="AH39" i="3"/>
  <c r="AH35" i="3"/>
  <c r="AH40" i="3"/>
  <c r="AH4" i="3"/>
  <c r="AH6" i="3"/>
  <c r="AH19" i="3"/>
  <c r="AH10" i="3"/>
  <c r="AH7" i="3"/>
  <c r="AH5" i="3"/>
  <c r="AH22" i="3"/>
  <c r="AH24" i="3"/>
  <c r="AH11" i="3"/>
  <c r="AH38" i="3"/>
  <c r="AH15" i="3"/>
  <c r="AH33" i="3"/>
  <c r="AH16" i="3"/>
  <c r="AH25" i="3"/>
  <c r="AH27" i="3"/>
  <c r="AH32" i="3"/>
  <c r="AH36" i="3"/>
  <c r="AH34" i="3"/>
  <c r="AH31" i="3"/>
  <c r="AH28" i="3"/>
  <c r="AH23" i="3"/>
  <c r="AH18" i="3"/>
  <c r="AH30" i="3"/>
  <c r="X12" i="3"/>
  <c r="X21" i="3"/>
  <c r="X29" i="3"/>
  <c r="X9" i="3"/>
  <c r="X8" i="3"/>
  <c r="X13" i="3"/>
  <c r="X17" i="3"/>
  <c r="X20" i="3"/>
  <c r="X26" i="3"/>
  <c r="X37" i="3"/>
  <c r="X14" i="3"/>
  <c r="X39" i="3"/>
  <c r="X35" i="3"/>
  <c r="X40" i="3"/>
  <c r="X4" i="3"/>
  <c r="X6" i="3"/>
  <c r="X19" i="3"/>
  <c r="X10" i="3"/>
  <c r="X7" i="3"/>
  <c r="X5" i="3"/>
  <c r="X22" i="3"/>
  <c r="X24" i="3"/>
  <c r="X11" i="3"/>
  <c r="X38" i="3"/>
  <c r="X15" i="3"/>
  <c r="X33" i="3"/>
  <c r="X16" i="3"/>
  <c r="X25" i="3"/>
  <c r="X27" i="3"/>
  <c r="X32" i="3"/>
  <c r="X36" i="3"/>
  <c r="X34" i="3"/>
  <c r="X31" i="3"/>
  <c r="X28" i="3"/>
  <c r="X23" i="3"/>
  <c r="X18" i="3"/>
  <c r="X30" i="3"/>
  <c r="N12" i="3"/>
  <c r="N21" i="3"/>
  <c r="N29" i="3"/>
  <c r="N9" i="3"/>
  <c r="N8" i="3"/>
  <c r="N13" i="3"/>
  <c r="N17" i="3"/>
  <c r="N20" i="3"/>
  <c r="N26" i="3"/>
  <c r="N37" i="3"/>
  <c r="N14" i="3"/>
  <c r="N39" i="3"/>
  <c r="N35" i="3"/>
  <c r="N40" i="3"/>
  <c r="N4" i="3"/>
  <c r="N6" i="3"/>
  <c r="N19" i="3"/>
  <c r="N10" i="3"/>
  <c r="N7" i="3"/>
  <c r="N5" i="3"/>
  <c r="N22" i="3"/>
  <c r="N24" i="3"/>
  <c r="N11" i="3"/>
  <c r="N38" i="3"/>
  <c r="N15" i="3"/>
  <c r="N33" i="3"/>
  <c r="N16" i="3"/>
  <c r="N25" i="3"/>
  <c r="N27" i="3"/>
  <c r="N32" i="3"/>
  <c r="N36" i="3"/>
  <c r="N34" i="3"/>
  <c r="N31" i="3"/>
  <c r="N28" i="3"/>
  <c r="N23" i="3"/>
  <c r="N18" i="3"/>
  <c r="N30" i="3"/>
  <c r="BB26" i="2"/>
  <c r="BB4" i="2"/>
  <c r="BB24" i="2"/>
  <c r="BB8" i="2"/>
  <c r="BB25" i="2"/>
  <c r="BB20" i="2"/>
  <c r="BB18" i="2"/>
  <c r="BB10" i="2"/>
  <c r="BB12" i="2"/>
  <c r="BB23" i="2"/>
  <c r="BB15" i="2"/>
  <c r="BB6" i="2"/>
  <c r="BB16" i="2"/>
  <c r="BB27" i="2"/>
  <c r="BB11" i="2"/>
  <c r="BB17" i="2"/>
  <c r="BB9" i="2"/>
  <c r="BB13" i="2"/>
  <c r="BB22" i="2"/>
  <c r="BB5" i="2"/>
  <c r="BB19" i="2"/>
  <c r="BB14" i="2"/>
  <c r="BB7" i="2"/>
  <c r="BB21" i="2"/>
  <c r="AR26" i="2"/>
  <c r="AR4" i="2"/>
  <c r="AR24" i="2"/>
  <c r="AR8" i="2"/>
  <c r="AR25" i="2"/>
  <c r="AR20" i="2"/>
  <c r="AR18" i="2"/>
  <c r="AR10" i="2"/>
  <c r="AR12" i="2"/>
  <c r="AR23" i="2"/>
  <c r="AR15" i="2"/>
  <c r="AR6" i="2"/>
  <c r="AR16" i="2"/>
  <c r="AR27" i="2"/>
  <c r="AR11" i="2"/>
  <c r="AR17" i="2"/>
  <c r="AR9" i="2"/>
  <c r="AR13" i="2"/>
  <c r="AR22" i="2"/>
  <c r="AR5" i="2"/>
  <c r="AR19" i="2"/>
  <c r="AR14" i="2"/>
  <c r="AR7" i="2"/>
  <c r="AR21" i="2"/>
  <c r="AH26" i="2"/>
  <c r="AH4" i="2"/>
  <c r="AH24" i="2"/>
  <c r="AH8" i="2"/>
  <c r="AH25" i="2"/>
  <c r="AH20" i="2"/>
  <c r="AH18" i="2"/>
  <c r="AH10" i="2"/>
  <c r="AH12" i="2"/>
  <c r="AH23" i="2"/>
  <c r="AH15" i="2"/>
  <c r="AH6" i="2"/>
  <c r="AH16" i="2"/>
  <c r="AH27" i="2"/>
  <c r="AH11" i="2"/>
  <c r="AH17" i="2"/>
  <c r="AH9" i="2"/>
  <c r="AH13" i="2"/>
  <c r="AH22" i="2"/>
  <c r="AH5" i="2"/>
  <c r="AH19" i="2"/>
  <c r="AH14" i="2"/>
  <c r="AH7" i="2"/>
  <c r="AH21" i="2"/>
  <c r="X26" i="2"/>
  <c r="X4" i="2"/>
  <c r="X24" i="2"/>
  <c r="X8" i="2"/>
  <c r="X25" i="2"/>
  <c r="X20" i="2"/>
  <c r="X18" i="2"/>
  <c r="X10" i="2"/>
  <c r="X12" i="2"/>
  <c r="X23" i="2"/>
  <c r="X15" i="2"/>
  <c r="X6" i="2"/>
  <c r="X16" i="2"/>
  <c r="X27" i="2"/>
  <c r="X11" i="2"/>
  <c r="X17" i="2"/>
  <c r="X9" i="2"/>
  <c r="X13" i="2"/>
  <c r="X22" i="2"/>
  <c r="X5" i="2"/>
  <c r="X19" i="2"/>
  <c r="X14" i="2"/>
  <c r="X7" i="2"/>
  <c r="X21" i="2"/>
  <c r="N26" i="2"/>
  <c r="N4" i="2"/>
  <c r="N24" i="2"/>
  <c r="N8" i="2"/>
  <c r="N25" i="2"/>
  <c r="N20" i="2"/>
  <c r="N18" i="2"/>
  <c r="N10" i="2"/>
  <c r="N12" i="2"/>
  <c r="N23" i="2"/>
  <c r="N15" i="2"/>
  <c r="N6" i="2"/>
  <c r="N16" i="2"/>
  <c r="N27" i="2"/>
  <c r="N11" i="2"/>
  <c r="N17" i="2"/>
  <c r="N9" i="2"/>
  <c r="N13" i="2"/>
  <c r="N22" i="2"/>
  <c r="N5" i="2"/>
  <c r="N19" i="2"/>
  <c r="N14" i="2"/>
  <c r="N7" i="2"/>
  <c r="N21" i="2"/>
  <c r="AH17" i="1"/>
  <c r="AH6" i="1"/>
  <c r="AH10" i="1"/>
  <c r="AH5" i="1"/>
  <c r="AH9" i="1"/>
  <c r="AH14" i="1"/>
  <c r="AH15" i="1"/>
  <c r="AH11" i="1"/>
  <c r="AH7" i="1"/>
  <c r="AH16" i="1"/>
  <c r="AH8" i="1"/>
  <c r="AH13" i="1"/>
  <c r="AH4" i="1"/>
  <c r="AH18" i="1"/>
  <c r="AH12" i="1"/>
  <c r="X17" i="1"/>
  <c r="X6" i="1"/>
  <c r="X10" i="1"/>
  <c r="X5" i="1"/>
  <c r="X9" i="1"/>
  <c r="X14" i="1"/>
  <c r="X15" i="1"/>
  <c r="X11" i="1"/>
  <c r="X7" i="1"/>
  <c r="X16" i="1"/>
  <c r="X8" i="1"/>
  <c r="X13" i="1"/>
  <c r="X4" i="1"/>
  <c r="X18" i="1"/>
  <c r="X12" i="1"/>
  <c r="N18" i="1"/>
  <c r="N4" i="1"/>
  <c r="N13" i="1"/>
  <c r="N8" i="1"/>
  <c r="N16" i="1"/>
  <c r="N7" i="1"/>
  <c r="N11" i="1"/>
  <c r="N15" i="1"/>
  <c r="N14" i="1"/>
  <c r="N9" i="1"/>
  <c r="N5" i="1"/>
  <c r="N10" i="1"/>
  <c r="N6" i="1"/>
  <c r="N17" i="1"/>
  <c r="N12" i="1"/>
  <c r="H21" i="3" l="1"/>
  <c r="R21" i="3"/>
  <c r="AB21" i="3"/>
  <c r="AL21" i="3"/>
  <c r="AV21" i="3"/>
  <c r="BF21" i="3"/>
  <c r="BP21" i="3"/>
  <c r="H29" i="3"/>
  <c r="R29" i="3"/>
  <c r="AB29" i="3"/>
  <c r="AL29" i="3"/>
  <c r="AV29" i="3"/>
  <c r="BF29" i="3"/>
  <c r="BP29" i="3"/>
  <c r="H9" i="3"/>
  <c r="R9" i="3"/>
  <c r="AB9" i="3"/>
  <c r="AL9" i="3"/>
  <c r="AV9" i="3"/>
  <c r="BF9" i="3"/>
  <c r="BP9" i="3"/>
  <c r="H8" i="3"/>
  <c r="R8" i="3"/>
  <c r="AB8" i="3"/>
  <c r="AL8" i="3"/>
  <c r="AV8" i="3"/>
  <c r="BF8" i="3"/>
  <c r="BP8" i="3"/>
  <c r="H13" i="3"/>
  <c r="R13" i="3"/>
  <c r="AB13" i="3"/>
  <c r="AL13" i="3"/>
  <c r="AV13" i="3"/>
  <c r="BF13" i="3"/>
  <c r="BP13" i="3"/>
  <c r="H17" i="3"/>
  <c r="R17" i="3"/>
  <c r="AB17" i="3"/>
  <c r="AL17" i="3"/>
  <c r="AV17" i="3"/>
  <c r="BF17" i="3"/>
  <c r="BP17" i="3"/>
  <c r="H20" i="3"/>
  <c r="R20" i="3"/>
  <c r="AB20" i="3"/>
  <c r="AL20" i="3"/>
  <c r="AV20" i="3"/>
  <c r="BF20" i="3"/>
  <c r="BP20" i="3"/>
  <c r="H26" i="3"/>
  <c r="R26" i="3"/>
  <c r="AB26" i="3"/>
  <c r="AL26" i="3"/>
  <c r="AV26" i="3"/>
  <c r="BF26" i="3"/>
  <c r="BP26" i="3"/>
  <c r="H37" i="3"/>
  <c r="R37" i="3"/>
  <c r="AB37" i="3"/>
  <c r="AL37" i="3"/>
  <c r="AV37" i="3"/>
  <c r="BF37" i="3"/>
  <c r="BP37" i="3"/>
  <c r="H14" i="3"/>
  <c r="R14" i="3"/>
  <c r="AB14" i="3"/>
  <c r="AL14" i="3"/>
  <c r="AV14" i="3"/>
  <c r="BF14" i="3"/>
  <c r="BP14" i="3"/>
  <c r="H39" i="3"/>
  <c r="R39" i="3"/>
  <c r="AB39" i="3"/>
  <c r="AL39" i="3"/>
  <c r="AV39" i="3"/>
  <c r="BF39" i="3"/>
  <c r="BP39" i="3"/>
  <c r="H35" i="3"/>
  <c r="R35" i="3"/>
  <c r="AB35" i="3"/>
  <c r="AL35" i="3"/>
  <c r="AV35" i="3"/>
  <c r="BF35" i="3"/>
  <c r="BP35" i="3"/>
  <c r="H40" i="3"/>
  <c r="R40" i="3"/>
  <c r="AB40" i="3"/>
  <c r="AL40" i="3"/>
  <c r="AV40" i="3"/>
  <c r="BF40" i="3"/>
  <c r="BP40" i="3"/>
  <c r="H4" i="3"/>
  <c r="R4" i="3"/>
  <c r="AB4" i="3"/>
  <c r="AL4" i="3"/>
  <c r="AV4" i="3"/>
  <c r="BF4" i="3"/>
  <c r="BP4" i="3"/>
  <c r="H6" i="3"/>
  <c r="R6" i="3"/>
  <c r="AB6" i="3"/>
  <c r="AL6" i="3"/>
  <c r="AV6" i="3"/>
  <c r="BF6" i="3"/>
  <c r="BP6" i="3"/>
  <c r="H19" i="3"/>
  <c r="R19" i="3"/>
  <c r="AB19" i="3"/>
  <c r="AL19" i="3"/>
  <c r="AV19" i="3"/>
  <c r="BF19" i="3"/>
  <c r="BP19" i="3"/>
  <c r="H10" i="3"/>
  <c r="R10" i="3"/>
  <c r="AB10" i="3"/>
  <c r="AL10" i="3"/>
  <c r="AV10" i="3"/>
  <c r="BF10" i="3"/>
  <c r="BP10" i="3"/>
  <c r="H7" i="3"/>
  <c r="R7" i="3"/>
  <c r="AB7" i="3"/>
  <c r="AL7" i="3"/>
  <c r="AV7" i="3"/>
  <c r="BF7" i="3"/>
  <c r="BP7" i="3"/>
  <c r="H5" i="3"/>
  <c r="R5" i="3"/>
  <c r="AB5" i="3"/>
  <c r="AL5" i="3"/>
  <c r="AV5" i="3"/>
  <c r="BF5" i="3"/>
  <c r="BP5" i="3"/>
  <c r="H22" i="3"/>
  <c r="R22" i="3"/>
  <c r="AB22" i="3"/>
  <c r="AL22" i="3"/>
  <c r="AV22" i="3"/>
  <c r="BF22" i="3"/>
  <c r="BP22" i="3"/>
  <c r="H24" i="3"/>
  <c r="R24" i="3"/>
  <c r="AB24" i="3"/>
  <c r="AL24" i="3"/>
  <c r="AV24" i="3"/>
  <c r="BF24" i="3"/>
  <c r="BP24" i="3"/>
  <c r="H11" i="3"/>
  <c r="R11" i="3"/>
  <c r="AB11" i="3"/>
  <c r="AL11" i="3"/>
  <c r="AV11" i="3"/>
  <c r="BF11" i="3"/>
  <c r="BP11" i="3"/>
  <c r="H38" i="3"/>
  <c r="R38" i="3"/>
  <c r="AB38" i="3"/>
  <c r="AL38" i="3"/>
  <c r="AV38" i="3"/>
  <c r="BF38" i="3"/>
  <c r="BP38" i="3"/>
  <c r="H15" i="3"/>
  <c r="R15" i="3"/>
  <c r="AB15" i="3"/>
  <c r="AL15" i="3"/>
  <c r="AV15" i="3"/>
  <c r="BF15" i="3"/>
  <c r="BP15" i="3"/>
  <c r="H33" i="3"/>
  <c r="R33" i="3"/>
  <c r="AB33" i="3"/>
  <c r="AL33" i="3"/>
  <c r="AV33" i="3"/>
  <c r="BF33" i="3"/>
  <c r="BP33" i="3"/>
  <c r="H16" i="3"/>
  <c r="R16" i="3"/>
  <c r="AB16" i="3"/>
  <c r="AL16" i="3"/>
  <c r="AV16" i="3"/>
  <c r="BF16" i="3"/>
  <c r="BP16" i="3"/>
  <c r="H25" i="3"/>
  <c r="R25" i="3"/>
  <c r="AB25" i="3"/>
  <c r="AL25" i="3"/>
  <c r="AV25" i="3"/>
  <c r="BF25" i="3"/>
  <c r="BP25" i="3"/>
  <c r="H27" i="3"/>
  <c r="R27" i="3"/>
  <c r="AB27" i="3"/>
  <c r="AL27" i="3"/>
  <c r="AV27" i="3"/>
  <c r="BF27" i="3"/>
  <c r="BP27" i="3"/>
  <c r="H32" i="3"/>
  <c r="R32" i="3"/>
  <c r="AB32" i="3"/>
  <c r="AL32" i="3"/>
  <c r="AV32" i="3"/>
  <c r="BF32" i="3"/>
  <c r="BP32" i="3"/>
  <c r="H36" i="3"/>
  <c r="R36" i="3"/>
  <c r="AB36" i="3"/>
  <c r="AL36" i="3"/>
  <c r="AV36" i="3"/>
  <c r="BF36" i="3"/>
  <c r="BP36" i="3"/>
  <c r="H34" i="3"/>
  <c r="R34" i="3"/>
  <c r="AB34" i="3"/>
  <c r="AL34" i="3"/>
  <c r="AV34" i="3"/>
  <c r="BF34" i="3"/>
  <c r="BP34" i="3"/>
  <c r="H31" i="3"/>
  <c r="R31" i="3"/>
  <c r="AB31" i="3"/>
  <c r="AL31" i="3"/>
  <c r="AV31" i="3"/>
  <c r="BF31" i="3"/>
  <c r="BP31" i="3"/>
  <c r="H28" i="3"/>
  <c r="R28" i="3"/>
  <c r="AB28" i="3"/>
  <c r="AL28" i="3"/>
  <c r="AV28" i="3"/>
  <c r="BF28" i="3"/>
  <c r="BP28" i="3"/>
  <c r="H23" i="3"/>
  <c r="R23" i="3"/>
  <c r="AB23" i="3"/>
  <c r="AL23" i="3"/>
  <c r="AV23" i="3"/>
  <c r="BF23" i="3"/>
  <c r="BP23" i="3"/>
  <c r="H18" i="3"/>
  <c r="R18" i="3"/>
  <c r="AB18" i="3"/>
  <c r="AL18" i="3"/>
  <c r="AV18" i="3"/>
  <c r="BF18" i="3"/>
  <c r="BP18" i="3"/>
  <c r="AN1" i="3"/>
  <c r="AX1" i="3" s="1"/>
  <c r="BH1" i="3" s="1"/>
  <c r="BR1" i="3" s="1"/>
  <c r="AE1" i="3"/>
  <c r="AO1" i="3" s="1"/>
  <c r="AY1" i="3" s="1"/>
  <c r="BI1" i="3" s="1"/>
  <c r="BS1" i="3" s="1"/>
  <c r="AD1" i="3"/>
  <c r="W1" i="3"/>
  <c r="AG1" i="3" s="1"/>
  <c r="AQ1" i="3" s="1"/>
  <c r="BA1" i="3" s="1"/>
  <c r="BK1" i="3" s="1"/>
  <c r="BU1" i="3" s="1"/>
  <c r="V1" i="3"/>
  <c r="AF1" i="3" s="1"/>
  <c r="AP1" i="3" s="1"/>
  <c r="AZ1" i="3" s="1"/>
  <c r="BJ1" i="3" s="1"/>
  <c r="BT1" i="3" s="1"/>
  <c r="U1" i="3"/>
  <c r="T1" i="3"/>
  <c r="H4" i="2"/>
  <c r="R4" i="2"/>
  <c r="AB4" i="2"/>
  <c r="AL4" i="2"/>
  <c r="AV4" i="2"/>
  <c r="H24" i="2"/>
  <c r="R24" i="2"/>
  <c r="AB24" i="2"/>
  <c r="AL24" i="2"/>
  <c r="AV24" i="2"/>
  <c r="H8" i="2"/>
  <c r="R8" i="2"/>
  <c r="AB8" i="2"/>
  <c r="AL8" i="2"/>
  <c r="AV8" i="2"/>
  <c r="H25" i="2"/>
  <c r="R25" i="2"/>
  <c r="AB25" i="2"/>
  <c r="AL25" i="2"/>
  <c r="AV25" i="2"/>
  <c r="H20" i="2"/>
  <c r="R20" i="2"/>
  <c r="AB20" i="2"/>
  <c r="AL20" i="2"/>
  <c r="AV20" i="2"/>
  <c r="H18" i="2"/>
  <c r="R18" i="2"/>
  <c r="AB18" i="2"/>
  <c r="AL18" i="2"/>
  <c r="AV18" i="2"/>
  <c r="H10" i="2"/>
  <c r="R10" i="2"/>
  <c r="AB10" i="2"/>
  <c r="AL10" i="2"/>
  <c r="AV10" i="2"/>
  <c r="H12" i="2"/>
  <c r="R12" i="2"/>
  <c r="AB12" i="2"/>
  <c r="AL12" i="2"/>
  <c r="AV12" i="2"/>
  <c r="H23" i="2"/>
  <c r="R23" i="2"/>
  <c r="AB23" i="2"/>
  <c r="AL23" i="2"/>
  <c r="AV23" i="2"/>
  <c r="H15" i="2"/>
  <c r="R15" i="2"/>
  <c r="AB15" i="2"/>
  <c r="AL15" i="2"/>
  <c r="AV15" i="2"/>
  <c r="H6" i="2"/>
  <c r="R6" i="2"/>
  <c r="AB6" i="2"/>
  <c r="AL6" i="2"/>
  <c r="AV6" i="2"/>
  <c r="H16" i="2"/>
  <c r="R16" i="2"/>
  <c r="AB16" i="2"/>
  <c r="AL16" i="2"/>
  <c r="AV16" i="2"/>
  <c r="H27" i="2"/>
  <c r="R27" i="2"/>
  <c r="AB27" i="2"/>
  <c r="AL27" i="2"/>
  <c r="AV27" i="2"/>
  <c r="H11" i="2"/>
  <c r="R11" i="2"/>
  <c r="AB11" i="2"/>
  <c r="AL11" i="2"/>
  <c r="AV11" i="2"/>
  <c r="H17" i="2"/>
  <c r="R17" i="2"/>
  <c r="AB17" i="2"/>
  <c r="AL17" i="2"/>
  <c r="AV17" i="2"/>
  <c r="H9" i="2"/>
  <c r="R9" i="2"/>
  <c r="AB9" i="2"/>
  <c r="AL9" i="2"/>
  <c r="AV9" i="2"/>
  <c r="H13" i="2"/>
  <c r="R13" i="2"/>
  <c r="AB13" i="2"/>
  <c r="AL13" i="2"/>
  <c r="AV13" i="2"/>
  <c r="H22" i="2"/>
  <c r="R22" i="2"/>
  <c r="AB22" i="2"/>
  <c r="AL22" i="2"/>
  <c r="AV22" i="2"/>
  <c r="H5" i="2"/>
  <c r="R5" i="2"/>
  <c r="AB5" i="2"/>
  <c r="AL5" i="2"/>
  <c r="AV5" i="2"/>
  <c r="H19" i="2"/>
  <c r="R19" i="2"/>
  <c r="AB19" i="2"/>
  <c r="AL19" i="2"/>
  <c r="AV19" i="2"/>
  <c r="H14" i="2"/>
  <c r="R14" i="2"/>
  <c r="AB14" i="2"/>
  <c r="AL14" i="2"/>
  <c r="AV14" i="2"/>
  <c r="H7" i="2"/>
  <c r="R7" i="2"/>
  <c r="AB7" i="2"/>
  <c r="AL7" i="2"/>
  <c r="AV7" i="2"/>
  <c r="U1" i="2"/>
  <c r="AE1" i="2" s="1"/>
  <c r="V1" i="2"/>
  <c r="AF1" i="2" s="1"/>
  <c r="W1" i="2"/>
  <c r="AG1" i="2" s="1"/>
  <c r="T1" i="2"/>
  <c r="AD1" i="2" s="1"/>
  <c r="H6" i="1"/>
  <c r="R6" i="1"/>
  <c r="AB6" i="1"/>
  <c r="H10" i="1"/>
  <c r="R10" i="1"/>
  <c r="AB10" i="1"/>
  <c r="H5" i="1"/>
  <c r="R5" i="1"/>
  <c r="AB5" i="1"/>
  <c r="H9" i="1"/>
  <c r="R9" i="1"/>
  <c r="AB9" i="1"/>
  <c r="H14" i="1"/>
  <c r="R14" i="1"/>
  <c r="AB14" i="1"/>
  <c r="H15" i="1"/>
  <c r="R15" i="1"/>
  <c r="AB15" i="1"/>
  <c r="H11" i="1"/>
  <c r="R11" i="1"/>
  <c r="AB11" i="1"/>
  <c r="H7" i="1"/>
  <c r="R7" i="1"/>
  <c r="AB7" i="1"/>
  <c r="H16" i="1"/>
  <c r="R16" i="1"/>
  <c r="AB16" i="1"/>
  <c r="H8" i="1"/>
  <c r="R8" i="1"/>
  <c r="AB8" i="1"/>
  <c r="H13" i="1"/>
  <c r="R13" i="1"/>
  <c r="AB13" i="1"/>
  <c r="H4" i="1"/>
  <c r="R4" i="1"/>
  <c r="AB4" i="1"/>
  <c r="H18" i="1"/>
  <c r="R18" i="1"/>
  <c r="AB18" i="1"/>
  <c r="AD1" i="1"/>
  <c r="U1" i="1"/>
  <c r="AE1" i="1" s="1"/>
  <c r="V1" i="1"/>
  <c r="AF1" i="1" s="1"/>
  <c r="W1" i="1"/>
  <c r="AG1" i="1" s="1"/>
  <c r="T1" i="1"/>
  <c r="BP12" i="3"/>
  <c r="BP30" i="3"/>
  <c r="BF12" i="3"/>
  <c r="BF30" i="3"/>
  <c r="AV12" i="3"/>
  <c r="AL12" i="3"/>
  <c r="AB12" i="3"/>
  <c r="R12" i="3"/>
  <c r="H12" i="3"/>
  <c r="AV30" i="3"/>
  <c r="AL30" i="3"/>
  <c r="AB30" i="3"/>
  <c r="R30" i="3"/>
  <c r="H30" i="3"/>
  <c r="AV26" i="2"/>
  <c r="AV21" i="2"/>
  <c r="AL26" i="2"/>
  <c r="AL21" i="2"/>
  <c r="AB26" i="2"/>
  <c r="R26" i="2"/>
  <c r="H26" i="2"/>
  <c r="AB21" i="2"/>
  <c r="R21" i="2"/>
  <c r="H21" i="2"/>
  <c r="AB17" i="1"/>
  <c r="R17" i="1"/>
  <c r="H17" i="1"/>
  <c r="AM15" i="1" l="1"/>
  <c r="AO15" i="1" s="1"/>
  <c r="AN15" i="1" s="1"/>
  <c r="AM8" i="1"/>
  <c r="AO8" i="1" s="1"/>
  <c r="AN8" i="1" s="1"/>
  <c r="CA31" i="3"/>
  <c r="CB31" i="3" s="1"/>
  <c r="CC31" i="3" s="1"/>
  <c r="CA27" i="3"/>
  <c r="CB27" i="3" s="1"/>
  <c r="CC27" i="3" s="1"/>
  <c r="CA22" i="3"/>
  <c r="CB22" i="3" s="1"/>
  <c r="CC22" i="3" s="1"/>
  <c r="CA19" i="3"/>
  <c r="CB19" i="3" s="1"/>
  <c r="CC19" i="3" s="1"/>
  <c r="CA35" i="3"/>
  <c r="CB35" i="3" s="1"/>
  <c r="CC35" i="3" s="1"/>
  <c r="CA26" i="3"/>
  <c r="CB26" i="3" s="1"/>
  <c r="CC26" i="3" s="1"/>
  <c r="CA8" i="3"/>
  <c r="CB8" i="3" s="1"/>
  <c r="CC8" i="3" s="1"/>
  <c r="CA28" i="3"/>
  <c r="CB28" i="3" s="1"/>
  <c r="CC28" i="3" s="1"/>
  <c r="CA15" i="3"/>
  <c r="CB15" i="3" s="1"/>
  <c r="CC15" i="3" s="1"/>
  <c r="BG22" i="2"/>
  <c r="BH22" i="2" s="1"/>
  <c r="BI22" i="2" s="1"/>
  <c r="BG15" i="2"/>
  <c r="BH15" i="2" s="1"/>
  <c r="BI15" i="2" s="1"/>
  <c r="BG8" i="2"/>
  <c r="BH8" i="2" s="1"/>
  <c r="BI8" i="2" s="1"/>
  <c r="CA32" i="3"/>
  <c r="CB32" i="3" s="1"/>
  <c r="CC32" i="3" s="1"/>
  <c r="CA33" i="3"/>
  <c r="CB33" i="3" s="1"/>
  <c r="CC33" i="3" s="1"/>
  <c r="CA24" i="3"/>
  <c r="CB24" i="3" s="1"/>
  <c r="CC24" i="3" s="1"/>
  <c r="CA40" i="3"/>
  <c r="CB40" i="3" s="1"/>
  <c r="CC40" i="3" s="1"/>
  <c r="CA37" i="3"/>
  <c r="CB37" i="3" s="1"/>
  <c r="CC37" i="3" s="1"/>
  <c r="CA13" i="3"/>
  <c r="CB13" i="3" s="1"/>
  <c r="CC13" i="3" s="1"/>
  <c r="CA21" i="3"/>
  <c r="CB21" i="3" s="1"/>
  <c r="CC21" i="3" s="1"/>
  <c r="CA36" i="3"/>
  <c r="CB36" i="3" s="1"/>
  <c r="CC36" i="3" s="1"/>
  <c r="CA16" i="3"/>
  <c r="CB16" i="3" s="1"/>
  <c r="CC16" i="3" s="1"/>
  <c r="CA11" i="3"/>
  <c r="CB11" i="3" s="1"/>
  <c r="CC11" i="3" s="1"/>
  <c r="CA7" i="3"/>
  <c r="CB7" i="3" s="1"/>
  <c r="CC7" i="3" s="1"/>
  <c r="CA4" i="3"/>
  <c r="CB4" i="3" s="1"/>
  <c r="CA14" i="3"/>
  <c r="CB14" i="3" s="1"/>
  <c r="CC14" i="3" s="1"/>
  <c r="CA17" i="3"/>
  <c r="CB17" i="3" s="1"/>
  <c r="CC17" i="3" s="1"/>
  <c r="CA29" i="3"/>
  <c r="CB29" i="3" s="1"/>
  <c r="CC29" i="3" s="1"/>
  <c r="CA23" i="3"/>
  <c r="CB23" i="3" s="1"/>
  <c r="CC23" i="3" s="1"/>
  <c r="CA18" i="3"/>
  <c r="CB18" i="3" s="1"/>
  <c r="CC18" i="3" s="1"/>
  <c r="CA34" i="3"/>
  <c r="CB34" i="3" s="1"/>
  <c r="CC34" i="3" s="1"/>
  <c r="CA25" i="3"/>
  <c r="CB25" i="3" s="1"/>
  <c r="CC25" i="3" s="1"/>
  <c r="CA38" i="3"/>
  <c r="CB38" i="3" s="1"/>
  <c r="CC38" i="3" s="1"/>
  <c r="CA5" i="3"/>
  <c r="CB5" i="3" s="1"/>
  <c r="CC5" i="3" s="1"/>
  <c r="CA10" i="3"/>
  <c r="CB10" i="3" s="1"/>
  <c r="CC10" i="3" s="1"/>
  <c r="CA6" i="3"/>
  <c r="CB6" i="3" s="1"/>
  <c r="CC6" i="3" s="1"/>
  <c r="CA39" i="3"/>
  <c r="CB39" i="3" s="1"/>
  <c r="CC39" i="3" s="1"/>
  <c r="CA20" i="3"/>
  <c r="CB20" i="3" s="1"/>
  <c r="CC20" i="3" s="1"/>
  <c r="CA9" i="3"/>
  <c r="CB9" i="3" s="1"/>
  <c r="CC9" i="3" s="1"/>
  <c r="BG11" i="2"/>
  <c r="BH11" i="2" s="1"/>
  <c r="BI11" i="2" s="1"/>
  <c r="BG13" i="2"/>
  <c r="BH13" i="2" s="1"/>
  <c r="BI13" i="2" s="1"/>
  <c r="BG27" i="2"/>
  <c r="BH27" i="2" s="1"/>
  <c r="BI27" i="2" s="1"/>
  <c r="BG4" i="2"/>
  <c r="BH4" i="2" s="1"/>
  <c r="BG19" i="2"/>
  <c r="BH19" i="2" s="1"/>
  <c r="BI19" i="2" s="1"/>
  <c r="BG9" i="2"/>
  <c r="BH9" i="2" s="1"/>
  <c r="BI9" i="2" s="1"/>
  <c r="BG16" i="2"/>
  <c r="BH16" i="2" s="1"/>
  <c r="BI16" i="2" s="1"/>
  <c r="BG12" i="2"/>
  <c r="BH12" i="2" s="1"/>
  <c r="BI12" i="2" s="1"/>
  <c r="BG25" i="2"/>
  <c r="BH25" i="2" s="1"/>
  <c r="BI25" i="2" s="1"/>
  <c r="BG7" i="2"/>
  <c r="BH7" i="2" s="1"/>
  <c r="BI7" i="2" s="1"/>
  <c r="BG18" i="2"/>
  <c r="BH18" i="2" s="1"/>
  <c r="BI18" i="2" s="1"/>
  <c r="BG24" i="2"/>
  <c r="BH24" i="2" s="1"/>
  <c r="BI24" i="2" s="1"/>
  <c r="BG14" i="2"/>
  <c r="BH14" i="2" s="1"/>
  <c r="BI14" i="2" s="1"/>
  <c r="BG23" i="2"/>
  <c r="BH23" i="2" s="1"/>
  <c r="BI23" i="2" s="1"/>
  <c r="BG20" i="2"/>
  <c r="BH20" i="2" s="1"/>
  <c r="BI20" i="2" s="1"/>
  <c r="BG5" i="2"/>
  <c r="BH5" i="2" s="1"/>
  <c r="BI5" i="2" s="1"/>
  <c r="BG17" i="2"/>
  <c r="BH17" i="2" s="1"/>
  <c r="BI17" i="2" s="1"/>
  <c r="BG6" i="2"/>
  <c r="BH6" i="2" s="1"/>
  <c r="BI6" i="2" s="1"/>
  <c r="BG10" i="2"/>
  <c r="BH10" i="2" s="1"/>
  <c r="BI10" i="2" s="1"/>
  <c r="AM13" i="1"/>
  <c r="AO13" i="1" s="1"/>
  <c r="AN13" i="1" s="1"/>
  <c r="AM11" i="1"/>
  <c r="AO11" i="1" s="1"/>
  <c r="AN11" i="1" s="1"/>
  <c r="AM5" i="1"/>
  <c r="AO5" i="1" s="1"/>
  <c r="AN5" i="1" s="1"/>
  <c r="AM4" i="1"/>
  <c r="AO4" i="1" s="1"/>
  <c r="AN4" i="1" s="1"/>
  <c r="AM9" i="1"/>
  <c r="AO9" i="1" s="1"/>
  <c r="AN9" i="1" s="1"/>
  <c r="AM7" i="1"/>
  <c r="AO7" i="1" s="1"/>
  <c r="AN7" i="1" s="1"/>
  <c r="AM18" i="1"/>
  <c r="AO18" i="1" s="1"/>
  <c r="AN18" i="1" s="1"/>
  <c r="AM16" i="1"/>
  <c r="AO16" i="1" s="1"/>
  <c r="AN16" i="1" s="1"/>
  <c r="AM14" i="1"/>
  <c r="AO14" i="1" s="1"/>
  <c r="AN14" i="1" s="1"/>
  <c r="O18" i="1"/>
  <c r="P18" i="1" s="1"/>
  <c r="O16" i="1"/>
  <c r="P16" i="1" s="1"/>
  <c r="Y18" i="3"/>
  <c r="Z18" i="3" s="1"/>
  <c r="Y7" i="2"/>
  <c r="Z7" i="2" s="1"/>
  <c r="AI4" i="1"/>
  <c r="AJ4" i="1" s="1"/>
  <c r="AI18" i="1"/>
  <c r="AJ18" i="1" s="1"/>
  <c r="Y18" i="1"/>
  <c r="Z18" i="1" s="1"/>
  <c r="Y4" i="1"/>
  <c r="Z4" i="1" s="1"/>
  <c r="O4" i="1"/>
  <c r="P4" i="1" s="1"/>
  <c r="AI8" i="1"/>
  <c r="AJ8" i="1" s="1"/>
  <c r="AI13" i="1"/>
  <c r="AJ13" i="1" s="1"/>
  <c r="Y13" i="1"/>
  <c r="Z13" i="1" s="1"/>
  <c r="O13" i="1"/>
  <c r="P13" i="1" s="1"/>
  <c r="Y8" i="1"/>
  <c r="Z8" i="1" s="1"/>
  <c r="O8" i="1"/>
  <c r="P8" i="1" s="1"/>
  <c r="AI16" i="1"/>
  <c r="AJ16" i="1" s="1"/>
  <c r="Y16" i="1"/>
  <c r="Z16" i="1" s="1"/>
  <c r="AI7" i="1"/>
  <c r="AJ7" i="1" s="1"/>
  <c r="Y11" i="1"/>
  <c r="Z11" i="1" s="1"/>
  <c r="Y7" i="1"/>
  <c r="Z7" i="1" s="1"/>
  <c r="O7" i="1"/>
  <c r="P7" i="1" s="1"/>
  <c r="AI11" i="1"/>
  <c r="AJ11" i="1" s="1"/>
  <c r="O11" i="1"/>
  <c r="P11" i="1" s="1"/>
  <c r="AI14" i="1"/>
  <c r="AJ14" i="1" s="1"/>
  <c r="AI15" i="1"/>
  <c r="AJ15" i="1" s="1"/>
  <c r="Y15" i="1"/>
  <c r="Z15" i="1" s="1"/>
  <c r="O14" i="1"/>
  <c r="P14" i="1" s="1"/>
  <c r="O15" i="1"/>
  <c r="P15" i="1" s="1"/>
  <c r="Y14" i="1"/>
  <c r="Z14" i="1" s="1"/>
  <c r="AI9" i="1"/>
  <c r="AJ9" i="1" s="1"/>
  <c r="Y9" i="1"/>
  <c r="Z9" i="1" s="1"/>
  <c r="O9" i="1"/>
  <c r="P9" i="1" s="1"/>
  <c r="BC7" i="2"/>
  <c r="BD7" i="2" s="1"/>
  <c r="AS7" i="2"/>
  <c r="AT7" i="2" s="1"/>
  <c r="AI14" i="2"/>
  <c r="AJ14" i="2" s="1"/>
  <c r="AI7" i="2"/>
  <c r="AJ7" i="2" s="1"/>
  <c r="O7" i="2"/>
  <c r="P7" i="2" s="1"/>
  <c r="BC19" i="2"/>
  <c r="BD19" i="2" s="1"/>
  <c r="BC14" i="2"/>
  <c r="BD14" i="2" s="1"/>
  <c r="AS14" i="2"/>
  <c r="AT14" i="2" s="1"/>
  <c r="Y14" i="2"/>
  <c r="Z14" i="2" s="1"/>
  <c r="O14" i="2"/>
  <c r="P14" i="2" s="1"/>
  <c r="AS5" i="2"/>
  <c r="AT5" i="2" s="1"/>
  <c r="AS19" i="2"/>
  <c r="AT19" i="2" s="1"/>
  <c r="AI19" i="2"/>
  <c r="AJ19" i="2" s="1"/>
  <c r="Y5" i="2"/>
  <c r="Z5" i="2" s="1"/>
  <c r="Y19" i="2"/>
  <c r="Z19" i="2" s="1"/>
  <c r="O5" i="2"/>
  <c r="P5" i="2" s="1"/>
  <c r="O19" i="2"/>
  <c r="P19" i="2" s="1"/>
  <c r="BC5" i="2"/>
  <c r="BD5" i="2" s="1"/>
  <c r="AI5" i="2"/>
  <c r="AJ5" i="2" s="1"/>
  <c r="BC22" i="2"/>
  <c r="BD22" i="2" s="1"/>
  <c r="AS22" i="2"/>
  <c r="AT22" i="2" s="1"/>
  <c r="AI22" i="2"/>
  <c r="AJ22" i="2" s="1"/>
  <c r="Y22" i="2"/>
  <c r="Z22" i="2" s="1"/>
  <c r="O22" i="2"/>
  <c r="P22" i="2" s="1"/>
  <c r="BW23" i="3"/>
  <c r="BX23" i="3" s="1"/>
  <c r="BW18" i="3"/>
  <c r="BX18" i="3" s="1"/>
  <c r="BM18" i="3"/>
  <c r="BN18" i="3" s="1"/>
  <c r="BM31" i="3"/>
  <c r="BN31" i="3" s="1"/>
  <c r="BC23" i="3"/>
  <c r="BD23" i="3" s="1"/>
  <c r="BC18" i="3"/>
  <c r="BD18" i="3" s="1"/>
  <c r="AS23" i="3"/>
  <c r="AT23" i="3" s="1"/>
  <c r="AS18" i="3"/>
  <c r="AT18" i="3" s="1"/>
  <c r="AI23" i="3"/>
  <c r="AJ23" i="3" s="1"/>
  <c r="AI18" i="3"/>
  <c r="AJ18" i="3" s="1"/>
  <c r="O23" i="3"/>
  <c r="P23" i="3" s="1"/>
  <c r="O18" i="3"/>
  <c r="P18" i="3" s="1"/>
  <c r="BC9" i="2"/>
  <c r="BD9" i="2" s="1"/>
  <c r="BC13" i="2"/>
  <c r="BD13" i="2" s="1"/>
  <c r="AS13" i="2"/>
  <c r="AT13" i="2" s="1"/>
  <c r="AI9" i="2"/>
  <c r="AJ9" i="2" s="1"/>
  <c r="AI13" i="2"/>
  <c r="AJ13" i="2" s="1"/>
  <c r="Y9" i="2"/>
  <c r="Z9" i="2" s="1"/>
  <c r="Y13" i="2"/>
  <c r="Z13" i="2" s="1"/>
  <c r="O13" i="2"/>
  <c r="P13" i="2" s="1"/>
  <c r="AS9" i="2"/>
  <c r="AT9" i="2" s="1"/>
  <c r="O17" i="2"/>
  <c r="P17" i="2" s="1"/>
  <c r="O9" i="2"/>
  <c r="P9" i="2" s="1"/>
  <c r="BC17" i="2"/>
  <c r="BD17" i="2" s="1"/>
  <c r="AS17" i="2"/>
  <c r="AT17" i="2" s="1"/>
  <c r="AI11" i="2"/>
  <c r="AJ11" i="2" s="1"/>
  <c r="AI17" i="2"/>
  <c r="AJ17" i="2" s="1"/>
  <c r="Y17" i="2"/>
  <c r="Z17" i="2" s="1"/>
  <c r="BC27" i="2"/>
  <c r="BD27" i="2" s="1"/>
  <c r="BC11" i="2"/>
  <c r="BD11" i="2" s="1"/>
  <c r="AS27" i="2"/>
  <c r="AT27" i="2" s="1"/>
  <c r="AS11" i="2"/>
  <c r="AT11" i="2" s="1"/>
  <c r="Y11" i="2"/>
  <c r="Z11" i="2" s="1"/>
  <c r="O11" i="2"/>
  <c r="P11" i="2" s="1"/>
  <c r="AI27" i="2"/>
  <c r="AJ27" i="2" s="1"/>
  <c r="Y16" i="2"/>
  <c r="Z16" i="2" s="1"/>
  <c r="Y27" i="2"/>
  <c r="Z27" i="2" s="1"/>
  <c r="O27" i="2"/>
  <c r="P27" i="2" s="1"/>
  <c r="BC6" i="2"/>
  <c r="BD6" i="2" s="1"/>
  <c r="BC16" i="2"/>
  <c r="BD16" i="2" s="1"/>
  <c r="AS16" i="2"/>
  <c r="AT16" i="2" s="1"/>
  <c r="AI6" i="2"/>
  <c r="AJ6" i="2" s="1"/>
  <c r="AI16" i="2"/>
  <c r="AJ16" i="2" s="1"/>
  <c r="O16" i="2"/>
  <c r="P16" i="2" s="1"/>
  <c r="BM23" i="3"/>
  <c r="BN23" i="3" s="1"/>
  <c r="Y23" i="3"/>
  <c r="Z23" i="3" s="1"/>
  <c r="BW31" i="3"/>
  <c r="BX31" i="3" s="1"/>
  <c r="BW28" i="3"/>
  <c r="BX28" i="3" s="1"/>
  <c r="BM28" i="3"/>
  <c r="BN28" i="3" s="1"/>
  <c r="BC31" i="3"/>
  <c r="BD31" i="3" s="1"/>
  <c r="BC28" i="3"/>
  <c r="BD28" i="3" s="1"/>
  <c r="AS31" i="3"/>
  <c r="AT31" i="3" s="1"/>
  <c r="AS28" i="3"/>
  <c r="AT28" i="3" s="1"/>
  <c r="AI28" i="3"/>
  <c r="AJ28" i="3" s="1"/>
  <c r="Y28" i="3"/>
  <c r="Z28" i="3" s="1"/>
  <c r="O31" i="3"/>
  <c r="P31" i="3" s="1"/>
  <c r="O28" i="3"/>
  <c r="P28" i="3" s="1"/>
  <c r="BM34" i="3"/>
  <c r="BN34" i="3" s="1"/>
  <c r="AI31" i="3"/>
  <c r="AJ31" i="3" s="1"/>
  <c r="Y31" i="3"/>
  <c r="Z31" i="3" s="1"/>
  <c r="BW36" i="3"/>
  <c r="BX36" i="3" s="1"/>
  <c r="BW34" i="3"/>
  <c r="BX34" i="3" s="1"/>
  <c r="BC34" i="3"/>
  <c r="BD34" i="3" s="1"/>
  <c r="AS34" i="3"/>
  <c r="AT34" i="3" s="1"/>
  <c r="AI36" i="3"/>
  <c r="AJ36" i="3" s="1"/>
  <c r="AI34" i="3"/>
  <c r="AJ34" i="3" s="1"/>
  <c r="Y34" i="3"/>
  <c r="Z34" i="3" s="1"/>
  <c r="O34" i="3"/>
  <c r="P34" i="3" s="1"/>
  <c r="BM36" i="3"/>
  <c r="BN36" i="3" s="1"/>
  <c r="BC36" i="3"/>
  <c r="BD36" i="3" s="1"/>
  <c r="AS36" i="3"/>
  <c r="AT36" i="3" s="1"/>
  <c r="Y32" i="3"/>
  <c r="Z32" i="3" s="1"/>
  <c r="Y36" i="3"/>
  <c r="Z36" i="3" s="1"/>
  <c r="O36" i="3"/>
  <c r="P36" i="3" s="1"/>
  <c r="BW27" i="3"/>
  <c r="BX27" i="3" s="1"/>
  <c r="BW32" i="3"/>
  <c r="BX32" i="3" s="1"/>
  <c r="BM32" i="3"/>
  <c r="BN32" i="3" s="1"/>
  <c r="BC32" i="3"/>
  <c r="BD32" i="3" s="1"/>
  <c r="AS32" i="3"/>
  <c r="AT32" i="3" s="1"/>
  <c r="AI27" i="3"/>
  <c r="AJ27" i="3" s="1"/>
  <c r="AI32" i="3"/>
  <c r="AJ32" i="3" s="1"/>
  <c r="O27" i="3"/>
  <c r="P27" i="3" s="1"/>
  <c r="O32" i="3"/>
  <c r="P32" i="3" s="1"/>
  <c r="BM25" i="3"/>
  <c r="BN25" i="3" s="1"/>
  <c r="BM27" i="3"/>
  <c r="BN27" i="3" s="1"/>
  <c r="BC27" i="3"/>
  <c r="BD27" i="3" s="1"/>
  <c r="AS27" i="3"/>
  <c r="AT27" i="3" s="1"/>
  <c r="Y16" i="3"/>
  <c r="Z16" i="3" s="1"/>
  <c r="Y27" i="3"/>
  <c r="Z27" i="3" s="1"/>
  <c r="BW25" i="3"/>
  <c r="BX25" i="3" s="1"/>
  <c r="BC25" i="3"/>
  <c r="BD25" i="3" s="1"/>
  <c r="AS25" i="3"/>
  <c r="AT25" i="3" s="1"/>
  <c r="AS16" i="3"/>
  <c r="AT16" i="3" s="1"/>
  <c r="AI25" i="3"/>
  <c r="AJ25" i="3" s="1"/>
  <c r="Y25" i="3"/>
  <c r="Z25" i="3" s="1"/>
  <c r="O25" i="3"/>
  <c r="P25" i="3" s="1"/>
  <c r="BW33" i="3"/>
  <c r="BX33" i="3" s="1"/>
  <c r="BW16" i="3"/>
  <c r="BX16" i="3" s="1"/>
  <c r="BM16" i="3"/>
  <c r="BN16" i="3" s="1"/>
  <c r="BC16" i="3"/>
  <c r="BD16" i="3" s="1"/>
  <c r="AI16" i="3"/>
  <c r="AJ16" i="3" s="1"/>
  <c r="Y15" i="3"/>
  <c r="Z15" i="3" s="1"/>
  <c r="O16" i="3"/>
  <c r="P16" i="3" s="1"/>
  <c r="BM33" i="3"/>
  <c r="BN33" i="3" s="1"/>
  <c r="BC15" i="3"/>
  <c r="BD15" i="3" s="1"/>
  <c r="BC33" i="3"/>
  <c r="BD33" i="3" s="1"/>
  <c r="AS15" i="3"/>
  <c r="AT15" i="3" s="1"/>
  <c r="AS33" i="3"/>
  <c r="AT33" i="3" s="1"/>
  <c r="AI15" i="3"/>
  <c r="AJ15" i="3" s="1"/>
  <c r="AI33" i="3"/>
  <c r="AJ33" i="3" s="1"/>
  <c r="Y33" i="3"/>
  <c r="Z33" i="3" s="1"/>
  <c r="O15" i="3"/>
  <c r="P15" i="3" s="1"/>
  <c r="O33" i="3"/>
  <c r="P33" i="3" s="1"/>
  <c r="BW15" i="3"/>
  <c r="BX15" i="3" s="1"/>
  <c r="BM38" i="3"/>
  <c r="BN38" i="3" s="1"/>
  <c r="BM15" i="3"/>
  <c r="BN15" i="3" s="1"/>
  <c r="BW11" i="3"/>
  <c r="BX11" i="3" s="1"/>
  <c r="BW38" i="3"/>
  <c r="BX38" i="3" s="1"/>
  <c r="BC38" i="3"/>
  <c r="BD38" i="3" s="1"/>
  <c r="AS38" i="3"/>
  <c r="AT38" i="3" s="1"/>
  <c r="AI11" i="3"/>
  <c r="AJ11" i="3" s="1"/>
  <c r="AI38" i="3"/>
  <c r="AJ38" i="3" s="1"/>
  <c r="Y38" i="3"/>
  <c r="Z38" i="3" s="1"/>
  <c r="O38" i="3"/>
  <c r="P38" i="3" s="1"/>
  <c r="BM11" i="3"/>
  <c r="BN11" i="3" s="1"/>
  <c r="BC11" i="3"/>
  <c r="BD11" i="3" s="1"/>
  <c r="BC24" i="3"/>
  <c r="BD24" i="3" s="1"/>
  <c r="AS11" i="3"/>
  <c r="AT11" i="3" s="1"/>
  <c r="Y24" i="3"/>
  <c r="Z24" i="3" s="1"/>
  <c r="Y11" i="3"/>
  <c r="Z11" i="3" s="1"/>
  <c r="O11" i="3"/>
  <c r="P11" i="3" s="1"/>
  <c r="BW24" i="3"/>
  <c r="BX24" i="3" s="1"/>
  <c r="BM24" i="3"/>
  <c r="BN24" i="3" s="1"/>
  <c r="AS24" i="3"/>
  <c r="AT24" i="3" s="1"/>
  <c r="AI24" i="3"/>
  <c r="AJ24" i="3" s="1"/>
  <c r="O24" i="3"/>
  <c r="P24" i="3" s="1"/>
  <c r="BW22" i="3"/>
  <c r="BX22" i="3" s="1"/>
  <c r="BM22" i="3"/>
  <c r="BN22" i="3" s="1"/>
  <c r="BC22" i="3"/>
  <c r="BD22" i="3" s="1"/>
  <c r="AS5" i="3"/>
  <c r="AT5" i="3" s="1"/>
  <c r="AS22" i="3"/>
  <c r="AT22" i="3" s="1"/>
  <c r="AI5" i="3"/>
  <c r="AJ5" i="3" s="1"/>
  <c r="AI22" i="3"/>
  <c r="AJ22" i="3" s="1"/>
  <c r="Y22" i="3"/>
  <c r="Z22" i="3" s="1"/>
  <c r="O22" i="3"/>
  <c r="P22" i="3" s="1"/>
  <c r="BW5" i="3"/>
  <c r="BX5" i="3" s="1"/>
  <c r="BM5" i="3"/>
  <c r="BN5" i="3" s="1"/>
  <c r="BC7" i="3"/>
  <c r="BD7" i="3" s="1"/>
  <c r="BC5" i="3"/>
  <c r="BD5" i="3" s="1"/>
  <c r="Y5" i="3"/>
  <c r="Z5" i="3" s="1"/>
  <c r="O7" i="3"/>
  <c r="P7" i="3" s="1"/>
  <c r="O5" i="3"/>
  <c r="P5" i="3" s="1"/>
  <c r="BW7" i="3"/>
  <c r="BX7" i="3" s="1"/>
  <c r="BM10" i="3"/>
  <c r="BN10" i="3" s="1"/>
  <c r="BM7" i="3"/>
  <c r="BN7" i="3" s="1"/>
  <c r="AS10" i="3"/>
  <c r="AT10" i="3" s="1"/>
  <c r="AS7" i="3"/>
  <c r="AT7" i="3" s="1"/>
  <c r="AI7" i="3"/>
  <c r="AJ7" i="3" s="1"/>
  <c r="Y7" i="3"/>
  <c r="Z7" i="3" s="1"/>
  <c r="Y10" i="3"/>
  <c r="Z10" i="3" s="1"/>
  <c r="BW19" i="3"/>
  <c r="BX19" i="3" s="1"/>
  <c r="BW10" i="3"/>
  <c r="BX10" i="3" s="1"/>
  <c r="BC19" i="3"/>
  <c r="BD19" i="3" s="1"/>
  <c r="BC10" i="3"/>
  <c r="BD10" i="3" s="1"/>
  <c r="AI19" i="3"/>
  <c r="AJ19" i="3" s="1"/>
  <c r="AI10" i="3"/>
  <c r="AJ10" i="3" s="1"/>
  <c r="Y19" i="3"/>
  <c r="Z19" i="3" s="1"/>
  <c r="O10" i="3"/>
  <c r="P10" i="3" s="1"/>
  <c r="BM6" i="3"/>
  <c r="BN6" i="3" s="1"/>
  <c r="BM19" i="3"/>
  <c r="BN19" i="3" s="1"/>
  <c r="AS19" i="3"/>
  <c r="AT19" i="3" s="1"/>
  <c r="AS6" i="3"/>
  <c r="AT6" i="3" s="1"/>
  <c r="O19" i="3"/>
  <c r="P19" i="3" s="1"/>
  <c r="BW6" i="3"/>
  <c r="BX6" i="3" s="1"/>
  <c r="BC6" i="3"/>
  <c r="BD6" i="3" s="1"/>
  <c r="AI6" i="3"/>
  <c r="AJ6" i="3" s="1"/>
  <c r="Y4" i="3"/>
  <c r="Z4" i="3" s="1"/>
  <c r="Y6" i="3"/>
  <c r="Z6" i="3" s="1"/>
  <c r="O6" i="3"/>
  <c r="P6" i="3" s="1"/>
  <c r="BW4" i="3"/>
  <c r="BX4" i="3" s="1"/>
  <c r="BM4" i="3"/>
  <c r="BN4" i="3" s="1"/>
  <c r="BC40" i="3"/>
  <c r="BD40" i="3" s="1"/>
  <c r="BC4" i="3"/>
  <c r="BD4" i="3" s="1"/>
  <c r="AS40" i="3"/>
  <c r="AT40" i="3" s="1"/>
  <c r="AS4" i="3"/>
  <c r="AT4" i="3" s="1"/>
  <c r="AI4" i="3"/>
  <c r="AJ4" i="3" s="1"/>
  <c r="O4" i="3"/>
  <c r="P4" i="3" s="1"/>
  <c r="BW40" i="3"/>
  <c r="BX40" i="3" s="1"/>
  <c r="BM35" i="3"/>
  <c r="BN35" i="3" s="1"/>
  <c r="BM40" i="3"/>
  <c r="BN40" i="3" s="1"/>
  <c r="AI40" i="3"/>
  <c r="AJ40" i="3" s="1"/>
  <c r="Y40" i="3"/>
  <c r="Z40" i="3" s="1"/>
  <c r="O40" i="3"/>
  <c r="P40" i="3" s="1"/>
  <c r="BW39" i="3"/>
  <c r="BX39" i="3" s="1"/>
  <c r="BW35" i="3"/>
  <c r="BX35" i="3" s="1"/>
  <c r="BC35" i="3"/>
  <c r="BD35" i="3" s="1"/>
  <c r="AS35" i="3"/>
  <c r="AT35" i="3" s="1"/>
  <c r="AI39" i="3"/>
  <c r="AJ39" i="3" s="1"/>
  <c r="AI35" i="3"/>
  <c r="AJ35" i="3" s="1"/>
  <c r="Y35" i="3"/>
  <c r="Z35" i="3" s="1"/>
  <c r="O35" i="3"/>
  <c r="P35" i="3" s="1"/>
  <c r="O39" i="3"/>
  <c r="P39" i="3" s="1"/>
  <c r="AS15" i="2"/>
  <c r="AT15" i="2" s="1"/>
  <c r="AS6" i="2"/>
  <c r="AT6" i="2" s="1"/>
  <c r="Y15" i="2"/>
  <c r="Z15" i="2" s="1"/>
  <c r="Y6" i="2"/>
  <c r="Z6" i="2" s="1"/>
  <c r="O15" i="2"/>
  <c r="P15" i="2" s="1"/>
  <c r="O6" i="2"/>
  <c r="P6" i="2" s="1"/>
  <c r="BC15" i="2"/>
  <c r="BD15" i="2" s="1"/>
  <c r="AI23" i="2"/>
  <c r="AJ23" i="2" s="1"/>
  <c r="AI15" i="2"/>
  <c r="AJ15" i="2" s="1"/>
  <c r="BC12" i="2"/>
  <c r="BD12" i="2" s="1"/>
  <c r="BC23" i="2"/>
  <c r="BD23" i="2" s="1"/>
  <c r="AS23" i="2"/>
  <c r="AT23" i="2" s="1"/>
  <c r="Y23" i="2"/>
  <c r="Z23" i="2" s="1"/>
  <c r="O23" i="2"/>
  <c r="P23" i="2" s="1"/>
  <c r="AS12" i="2"/>
  <c r="AT12" i="2" s="1"/>
  <c r="AI12" i="2"/>
  <c r="AJ12" i="2" s="1"/>
  <c r="Y12" i="2"/>
  <c r="Z12" i="2" s="1"/>
  <c r="O12" i="2"/>
  <c r="P12" i="2" s="1"/>
  <c r="BC10" i="2"/>
  <c r="BD10" i="2" s="1"/>
  <c r="AS18" i="2"/>
  <c r="AT18" i="2" s="1"/>
  <c r="AS10" i="2"/>
  <c r="AT10" i="2" s="1"/>
  <c r="AI10" i="2"/>
  <c r="AJ10" i="2" s="1"/>
  <c r="Y18" i="2"/>
  <c r="Z18" i="2" s="1"/>
  <c r="Y10" i="2"/>
  <c r="Z10" i="2" s="1"/>
  <c r="O18" i="2"/>
  <c r="P18" i="2" s="1"/>
  <c r="O10" i="2"/>
  <c r="P10" i="2" s="1"/>
  <c r="BC18" i="2"/>
  <c r="BD18" i="2" s="1"/>
  <c r="AI18" i="2"/>
  <c r="AJ18" i="2" s="1"/>
  <c r="BC20" i="2"/>
  <c r="BD20" i="2" s="1"/>
  <c r="AS25" i="2"/>
  <c r="AT25" i="2" s="1"/>
  <c r="AS20" i="2"/>
  <c r="AT20" i="2" s="1"/>
  <c r="AI20" i="2"/>
  <c r="AJ20" i="2" s="1"/>
  <c r="Y25" i="2"/>
  <c r="Z25" i="2" s="1"/>
  <c r="Y20" i="2"/>
  <c r="Z20" i="2" s="1"/>
  <c r="O25" i="2"/>
  <c r="P25" i="2" s="1"/>
  <c r="O20" i="2"/>
  <c r="P20" i="2" s="1"/>
  <c r="BC25" i="2"/>
  <c r="BD25" i="2" s="1"/>
  <c r="AI25" i="2"/>
  <c r="AJ25" i="2" s="1"/>
  <c r="BM39" i="3"/>
  <c r="BN39" i="3" s="1"/>
  <c r="BC39" i="3"/>
  <c r="BD39" i="3" s="1"/>
  <c r="AS39" i="3"/>
  <c r="AT39" i="3" s="1"/>
  <c r="Y39" i="3"/>
  <c r="Z39" i="3" s="1"/>
  <c r="BW14" i="3"/>
  <c r="BX14" i="3" s="1"/>
  <c r="BW37" i="3"/>
  <c r="BX37" i="3" s="1"/>
  <c r="BM14" i="3"/>
  <c r="BN14" i="3" s="1"/>
  <c r="BC14" i="3"/>
  <c r="BD14" i="3" s="1"/>
  <c r="AS14" i="3"/>
  <c r="AT14" i="3" s="1"/>
  <c r="AI14" i="3"/>
  <c r="AJ14" i="3" s="1"/>
  <c r="Y14" i="3"/>
  <c r="Z14" i="3" s="1"/>
  <c r="O14" i="3"/>
  <c r="P14" i="3" s="1"/>
  <c r="BM26" i="3"/>
  <c r="BN26" i="3" s="1"/>
  <c r="BM37" i="3"/>
  <c r="BN37" i="3" s="1"/>
  <c r="BC37" i="3"/>
  <c r="BD37" i="3" s="1"/>
  <c r="AS37" i="3"/>
  <c r="AT37" i="3" s="1"/>
  <c r="AI37" i="3"/>
  <c r="AJ37" i="3" s="1"/>
  <c r="Y37" i="3"/>
  <c r="Z37" i="3" s="1"/>
  <c r="O37" i="3"/>
  <c r="P37" i="3" s="1"/>
  <c r="BW26" i="3"/>
  <c r="BX26" i="3" s="1"/>
  <c r="BW20" i="3"/>
  <c r="BX20" i="3" s="1"/>
  <c r="BC20" i="3"/>
  <c r="BD20" i="3" s="1"/>
  <c r="BC26" i="3"/>
  <c r="BD26" i="3" s="1"/>
  <c r="AS20" i="3"/>
  <c r="AT20" i="3" s="1"/>
  <c r="AS26" i="3"/>
  <c r="AT26" i="3" s="1"/>
  <c r="AI26" i="3"/>
  <c r="AJ26" i="3" s="1"/>
  <c r="Y26" i="3"/>
  <c r="Z26" i="3" s="1"/>
  <c r="O20" i="3"/>
  <c r="P20" i="3" s="1"/>
  <c r="O26" i="3"/>
  <c r="P26" i="3" s="1"/>
  <c r="BM17" i="3"/>
  <c r="BN17" i="3" s="1"/>
  <c r="BM20" i="3"/>
  <c r="BN20" i="3" s="1"/>
  <c r="AI20" i="3"/>
  <c r="AJ20" i="3" s="1"/>
  <c r="Y20" i="3"/>
  <c r="Z20" i="3" s="1"/>
  <c r="BW17" i="3"/>
  <c r="BX17" i="3" s="1"/>
  <c r="BC17" i="3"/>
  <c r="BD17" i="3" s="1"/>
  <c r="AS17" i="3"/>
  <c r="AT17" i="3" s="1"/>
  <c r="AI13" i="3"/>
  <c r="AJ13" i="3" s="1"/>
  <c r="AI17" i="3"/>
  <c r="AJ17" i="3" s="1"/>
  <c r="Y17" i="3"/>
  <c r="Z17" i="3" s="1"/>
  <c r="O17" i="3"/>
  <c r="P17" i="3" s="1"/>
  <c r="BW8" i="3"/>
  <c r="BX8" i="3" s="1"/>
  <c r="BW13" i="3"/>
  <c r="BX13" i="3" s="1"/>
  <c r="BM13" i="3"/>
  <c r="BN13" i="3" s="1"/>
  <c r="BC13" i="3"/>
  <c r="BD13" i="3" s="1"/>
  <c r="BC8" i="3"/>
  <c r="BD8" i="3" s="1"/>
  <c r="AS13" i="3"/>
  <c r="AT13" i="3" s="1"/>
  <c r="Y8" i="3"/>
  <c r="Z8" i="3" s="1"/>
  <c r="Y13" i="3"/>
  <c r="Z13" i="3" s="1"/>
  <c r="O13" i="3"/>
  <c r="P13" i="3" s="1"/>
  <c r="BM8" i="3"/>
  <c r="BN8" i="3" s="1"/>
  <c r="AS8" i="3"/>
  <c r="AT8" i="3" s="1"/>
  <c r="AI8" i="3"/>
  <c r="AJ8" i="3" s="1"/>
  <c r="O8" i="3"/>
  <c r="P8" i="3" s="1"/>
  <c r="BW9" i="3"/>
  <c r="BX9" i="3" s="1"/>
  <c r="BM9" i="3"/>
  <c r="BN9" i="3" s="1"/>
  <c r="BC9" i="3"/>
  <c r="BD9" i="3" s="1"/>
  <c r="AS9" i="3"/>
  <c r="AT9" i="3" s="1"/>
  <c r="AI9" i="3"/>
  <c r="AJ9" i="3" s="1"/>
  <c r="Y29" i="3"/>
  <c r="Z29" i="3" s="1"/>
  <c r="Y9" i="3"/>
  <c r="Z9" i="3" s="1"/>
  <c r="O9" i="3"/>
  <c r="P9" i="3" s="1"/>
  <c r="BW12" i="3"/>
  <c r="BX12" i="3" s="1"/>
  <c r="BW29" i="3"/>
  <c r="BX29" i="3" s="1"/>
  <c r="BW30" i="3"/>
  <c r="BX30" i="3" s="1"/>
  <c r="BM29" i="3"/>
  <c r="BN29" i="3" s="1"/>
  <c r="BC29" i="3"/>
  <c r="BD29" i="3" s="1"/>
  <c r="AS21" i="3"/>
  <c r="AT21" i="3" s="1"/>
  <c r="AS29" i="3"/>
  <c r="AT29" i="3" s="1"/>
  <c r="AI29" i="3"/>
  <c r="AJ29" i="3" s="1"/>
  <c r="O29" i="3"/>
  <c r="P29" i="3" s="1"/>
  <c r="BM21" i="3"/>
  <c r="BN21" i="3" s="1"/>
  <c r="BM12" i="3"/>
  <c r="BN12" i="3" s="1"/>
  <c r="Y21" i="3"/>
  <c r="Z21" i="3" s="1"/>
  <c r="BW21" i="3"/>
  <c r="BX21" i="3" s="1"/>
  <c r="BM30" i="3"/>
  <c r="BN30" i="3" s="1"/>
  <c r="BC21" i="3"/>
  <c r="BD21" i="3" s="1"/>
  <c r="AS30" i="3"/>
  <c r="AT30" i="3" s="1"/>
  <c r="AS12" i="3"/>
  <c r="AT12" i="3" s="1"/>
  <c r="Y12" i="3"/>
  <c r="Z12" i="3" s="1"/>
  <c r="Y30" i="3"/>
  <c r="Z30" i="3" s="1"/>
  <c r="CA12" i="3"/>
  <c r="CB12" i="3" s="1"/>
  <c r="CC12" i="3" s="1"/>
  <c r="O12" i="3"/>
  <c r="P12" i="3" s="1"/>
  <c r="BC12" i="3"/>
  <c r="BD12" i="3" s="1"/>
  <c r="BC30" i="3"/>
  <c r="BD30" i="3" s="1"/>
  <c r="AI12" i="3"/>
  <c r="AJ12" i="3" s="1"/>
  <c r="AI21" i="3"/>
  <c r="AJ21" i="3" s="1"/>
  <c r="AI30" i="3"/>
  <c r="AJ30" i="3" s="1"/>
  <c r="O21" i="3"/>
  <c r="P21" i="3" s="1"/>
  <c r="O30" i="3"/>
  <c r="P30" i="3" s="1"/>
  <c r="CA30" i="3"/>
  <c r="BC8" i="2"/>
  <c r="BD8" i="2" s="1"/>
  <c r="AS8" i="2"/>
  <c r="AT8" i="2" s="1"/>
  <c r="AI8" i="2"/>
  <c r="AJ8" i="2" s="1"/>
  <c r="Y8" i="2"/>
  <c r="Z8" i="2" s="1"/>
  <c r="O8" i="2"/>
  <c r="P8" i="2" s="1"/>
  <c r="BC4" i="2"/>
  <c r="BD4" i="2" s="1"/>
  <c r="BC24" i="2"/>
  <c r="BD24" i="2" s="1"/>
  <c r="AS24" i="2"/>
  <c r="AT24" i="2" s="1"/>
  <c r="AI21" i="2"/>
  <c r="AJ21" i="2" s="1"/>
  <c r="AI24" i="2"/>
  <c r="AJ24" i="2" s="1"/>
  <c r="Y24" i="2"/>
  <c r="Z24" i="2" s="1"/>
  <c r="O24" i="2"/>
  <c r="P24" i="2" s="1"/>
  <c r="AI5" i="1"/>
  <c r="AJ5" i="1" s="1"/>
  <c r="Y5" i="1"/>
  <c r="Z5" i="1" s="1"/>
  <c r="O5" i="1"/>
  <c r="P5" i="1" s="1"/>
  <c r="AM17" i="1"/>
  <c r="AO17" i="1" s="1"/>
  <c r="AN17" i="1" s="1"/>
  <c r="AM6" i="1"/>
  <c r="AO6" i="1" s="1"/>
  <c r="AN6" i="1" s="1"/>
  <c r="AM10" i="1"/>
  <c r="AO10" i="1" s="1"/>
  <c r="AN10" i="1" s="1"/>
  <c r="Y6" i="1"/>
  <c r="Z6" i="1" s="1"/>
  <c r="O10" i="1"/>
  <c r="P10" i="1" s="1"/>
  <c r="AI26" i="2"/>
  <c r="AJ26" i="2" s="1"/>
  <c r="BG26" i="2"/>
  <c r="BH26" i="2" s="1"/>
  <c r="BI26" i="2" s="1"/>
  <c r="AI4" i="2"/>
  <c r="AJ4" i="2" s="1"/>
  <c r="Y4" i="2"/>
  <c r="Z4" i="2" s="1"/>
  <c r="BC21" i="2"/>
  <c r="BD21" i="2" s="1"/>
  <c r="BC26" i="2"/>
  <c r="BD26" i="2" s="1"/>
  <c r="AS26" i="2"/>
  <c r="AT26" i="2" s="1"/>
  <c r="AS4" i="2"/>
  <c r="AT4" i="2" s="1"/>
  <c r="AS21" i="2"/>
  <c r="AT21" i="2" s="1"/>
  <c r="Y26" i="2"/>
  <c r="Z26" i="2" s="1"/>
  <c r="Y21" i="2"/>
  <c r="Z21" i="2" s="1"/>
  <c r="BG21" i="2"/>
  <c r="AI10" i="1"/>
  <c r="AJ10" i="1" s="1"/>
  <c r="Y12" i="1"/>
  <c r="Z12" i="1" s="1"/>
  <c r="Y10" i="1"/>
  <c r="Z10" i="1" s="1"/>
  <c r="AI17" i="1"/>
  <c r="AJ17" i="1" s="1"/>
  <c r="AI6" i="1"/>
  <c r="AJ6" i="1" s="1"/>
  <c r="AI12" i="1"/>
  <c r="AJ12" i="1" s="1"/>
  <c r="Y17" i="1"/>
  <c r="Z17" i="1" s="1"/>
  <c r="AB12" i="1"/>
  <c r="R12" i="1"/>
  <c r="H12" i="1"/>
  <c r="BI4" i="2" l="1"/>
  <c r="CC4" i="3"/>
  <c r="AS18" i="1"/>
  <c r="AM12" i="1"/>
  <c r="AO12" i="1" s="1"/>
  <c r="AN12" i="1" s="1"/>
  <c r="CG18" i="3"/>
  <c r="BM7" i="2"/>
  <c r="AS4" i="1"/>
  <c r="AS13" i="1"/>
  <c r="AS8" i="1"/>
  <c r="AS16" i="1"/>
  <c r="AS7" i="1"/>
  <c r="AS11" i="1"/>
  <c r="AS15" i="1"/>
  <c r="AS14" i="1"/>
  <c r="AS9" i="1"/>
  <c r="AS5" i="1"/>
  <c r="BM14" i="2"/>
  <c r="BM19" i="2"/>
  <c r="BM5" i="2"/>
  <c r="BM22" i="2"/>
  <c r="BM13" i="2"/>
  <c r="CG23" i="3"/>
  <c r="BM9" i="2"/>
  <c r="BM17" i="2"/>
  <c r="BM11" i="2"/>
  <c r="BM27" i="2"/>
  <c r="BM16" i="2"/>
  <c r="BM6" i="2"/>
  <c r="CG28" i="3"/>
  <c r="CG31" i="3"/>
  <c r="CG34" i="3"/>
  <c r="CG36" i="3"/>
  <c r="CG32" i="3"/>
  <c r="CG27" i="3"/>
  <c r="CG25" i="3"/>
  <c r="CG16" i="3"/>
  <c r="CG33" i="3"/>
  <c r="CG15" i="3"/>
  <c r="CG38" i="3"/>
  <c r="CG11" i="3"/>
  <c r="CG24" i="3"/>
  <c r="CG22" i="3"/>
  <c r="CG5" i="3"/>
  <c r="CG7" i="3"/>
  <c r="CG10" i="3"/>
  <c r="CG19" i="3"/>
  <c r="CG6" i="3"/>
  <c r="CG4" i="3"/>
  <c r="CG40" i="3"/>
  <c r="CG35" i="3"/>
  <c r="CG39" i="3"/>
  <c r="BM15" i="2"/>
  <c r="BM23" i="2"/>
  <c r="BM12" i="2"/>
  <c r="BM10" i="2"/>
  <c r="BM18" i="2"/>
  <c r="BM20" i="2"/>
  <c r="BM25" i="2"/>
  <c r="BM8" i="2"/>
  <c r="CG14" i="3"/>
  <c r="CG37" i="3"/>
  <c r="CG26" i="3"/>
  <c r="CG20" i="3"/>
  <c r="CG17" i="3"/>
  <c r="CG13" i="3"/>
  <c r="CG8" i="3"/>
  <c r="CG9" i="3"/>
  <c r="CG29" i="3"/>
  <c r="CG21" i="3"/>
  <c r="CG12" i="3"/>
  <c r="CG30" i="3"/>
  <c r="CB30" i="3"/>
  <c r="CC30" i="3" s="1"/>
  <c r="BM24" i="2"/>
  <c r="BH21" i="2"/>
  <c r="BI21" i="2" s="1"/>
  <c r="AS10" i="1"/>
  <c r="D32" i="2" l="1"/>
  <c r="D49" i="3"/>
  <c r="AP18" i="1"/>
  <c r="AQ18" i="1" s="1"/>
  <c r="AV18" i="1" s="1"/>
  <c r="BJ27" i="2"/>
  <c r="BK27" i="2" s="1"/>
  <c r="BJ11" i="2"/>
  <c r="BK11" i="2" s="1"/>
  <c r="BP11" i="2" s="1"/>
  <c r="BJ23" i="2"/>
  <c r="BK23" i="2" s="1"/>
  <c r="BP23" i="2" s="1"/>
  <c r="BJ5" i="2"/>
  <c r="BK5" i="2" s="1"/>
  <c r="BP5" i="2" s="1"/>
  <c r="BJ19" i="2"/>
  <c r="BK19" i="2" s="1"/>
  <c r="BJ12" i="2"/>
  <c r="BK12" i="2" s="1"/>
  <c r="BP12" i="2" s="1"/>
  <c r="BJ13" i="2"/>
  <c r="BK13" i="2" s="1"/>
  <c r="BP13" i="2" s="1"/>
  <c r="BJ14" i="2"/>
  <c r="BK14" i="2" s="1"/>
  <c r="BP14" i="2" s="1"/>
  <c r="BJ10" i="2"/>
  <c r="BK10" i="2" s="1"/>
  <c r="BP10" i="2" s="1"/>
  <c r="BJ7" i="2"/>
  <c r="BK7" i="2" s="1"/>
  <c r="BP7" i="2" s="1"/>
  <c r="BJ17" i="2"/>
  <c r="BK17" i="2" s="1"/>
  <c r="BJ22" i="2"/>
  <c r="BK22" i="2" s="1"/>
  <c r="BP22" i="2" s="1"/>
  <c r="BJ6" i="2"/>
  <c r="BK6" i="2" s="1"/>
  <c r="BP6" i="2" s="1"/>
  <c r="BJ9" i="2"/>
  <c r="BK9" i="2" s="1"/>
  <c r="BJ15" i="2"/>
  <c r="BK15" i="2" s="1"/>
  <c r="BJ16" i="2"/>
  <c r="BK16" i="2" s="1"/>
  <c r="BP16" i="2" s="1"/>
  <c r="AP4" i="1"/>
  <c r="AQ4" i="1" s="1"/>
  <c r="AV4" i="1" s="1"/>
  <c r="AP8" i="1"/>
  <c r="AQ8" i="1" s="1"/>
  <c r="AV8" i="1" s="1"/>
  <c r="AP16" i="1"/>
  <c r="AQ16" i="1" s="1"/>
  <c r="AP15" i="1"/>
  <c r="AQ15" i="1" s="1"/>
  <c r="AV15" i="1" s="1"/>
  <c r="AP11" i="1"/>
  <c r="AQ11" i="1" s="1"/>
  <c r="AP17" i="1"/>
  <c r="AQ17" i="1" s="1"/>
  <c r="AP14" i="1"/>
  <c r="AQ14" i="1" s="1"/>
  <c r="AP5" i="1"/>
  <c r="AQ5" i="1" s="1"/>
  <c r="AV5" i="1" s="1"/>
  <c r="AP9" i="1"/>
  <c r="AQ9" i="1" s="1"/>
  <c r="CD18" i="3"/>
  <c r="CE18" i="3" s="1"/>
  <c r="CH18" i="3"/>
  <c r="CD23" i="3"/>
  <c r="CE23" i="3" s="1"/>
  <c r="CJ23" i="3" s="1"/>
  <c r="CH23" i="3"/>
  <c r="CD31" i="3"/>
  <c r="CE31" i="3" s="1"/>
  <c r="CJ31" i="3" s="1"/>
  <c r="CD28" i="3"/>
  <c r="CE28" i="3" s="1"/>
  <c r="CH28" i="3"/>
  <c r="CH31" i="3"/>
  <c r="CH34" i="3"/>
  <c r="CD36" i="3"/>
  <c r="CE36" i="3" s="1"/>
  <c r="CJ36" i="3" s="1"/>
  <c r="CD34" i="3"/>
  <c r="CE34" i="3" s="1"/>
  <c r="CH36" i="3"/>
  <c r="CD32" i="3"/>
  <c r="CE32" i="3" s="1"/>
  <c r="CJ32" i="3" s="1"/>
  <c r="CH32" i="3"/>
  <c r="CD27" i="3"/>
  <c r="CE27" i="3" s="1"/>
  <c r="CH27" i="3"/>
  <c r="CH25" i="3"/>
  <c r="CD25" i="3"/>
  <c r="CE25" i="3" s="1"/>
  <c r="CD33" i="3"/>
  <c r="CE33" i="3" s="1"/>
  <c r="CJ33" i="3" s="1"/>
  <c r="CD16" i="3"/>
  <c r="CE16" i="3" s="1"/>
  <c r="CH16" i="3"/>
  <c r="CH33" i="3"/>
  <c r="CD38" i="3"/>
  <c r="CE38" i="3" s="1"/>
  <c r="CJ38" i="3" s="1"/>
  <c r="CD15" i="3"/>
  <c r="CE15" i="3" s="1"/>
  <c r="CH15" i="3"/>
  <c r="CH38" i="3"/>
  <c r="CD24" i="3"/>
  <c r="CE24" i="3" s="1"/>
  <c r="CJ24" i="3" s="1"/>
  <c r="CD11" i="3"/>
  <c r="CE11" i="3" s="1"/>
  <c r="CH11" i="3"/>
  <c r="CH24" i="3"/>
  <c r="CD22" i="3"/>
  <c r="CE22" i="3" s="1"/>
  <c r="CJ22" i="3" s="1"/>
  <c r="CH22" i="3"/>
  <c r="CD5" i="3"/>
  <c r="CE5" i="3" s="1"/>
  <c r="CH5" i="3"/>
  <c r="CD7" i="3"/>
  <c r="CE7" i="3" s="1"/>
  <c r="CJ7" i="3" s="1"/>
  <c r="CH7" i="3"/>
  <c r="CD10" i="3"/>
  <c r="CE10" i="3" s="1"/>
  <c r="CJ10" i="3" s="1"/>
  <c r="CH10" i="3"/>
  <c r="CD19" i="3"/>
  <c r="CE19" i="3" s="1"/>
  <c r="CJ19" i="3" s="1"/>
  <c r="CH19" i="3"/>
  <c r="CH6" i="3"/>
  <c r="CD6" i="3"/>
  <c r="CE6" i="3" s="1"/>
  <c r="CJ6" i="3" s="1"/>
  <c r="CD40" i="3"/>
  <c r="CE40" i="3" s="1"/>
  <c r="CJ40" i="3" s="1"/>
  <c r="CD4" i="3"/>
  <c r="CE4" i="3" s="1"/>
  <c r="CH4" i="3"/>
  <c r="CH40" i="3"/>
  <c r="CD35" i="3"/>
  <c r="CE35" i="3" s="1"/>
  <c r="CH35" i="3"/>
  <c r="CD39" i="3"/>
  <c r="CE39" i="3" s="1"/>
  <c r="CJ39" i="3" s="1"/>
  <c r="CH39" i="3"/>
  <c r="BJ20" i="2"/>
  <c r="BK20" i="2" s="1"/>
  <c r="BP20" i="2" s="1"/>
  <c r="BJ18" i="2"/>
  <c r="BK18" i="2" s="1"/>
  <c r="BJ25" i="2"/>
  <c r="BK25" i="2" s="1"/>
  <c r="BP25" i="2" s="1"/>
  <c r="CD14" i="3"/>
  <c r="CE14" i="3" s="1"/>
  <c r="CJ14" i="3" s="1"/>
  <c r="CH14" i="3"/>
  <c r="CD37" i="3"/>
  <c r="CE37" i="3" s="1"/>
  <c r="CJ37" i="3" s="1"/>
  <c r="CH37" i="3"/>
  <c r="CD26" i="3"/>
  <c r="CE26" i="3" s="1"/>
  <c r="CJ26" i="3" s="1"/>
  <c r="CH26" i="3"/>
  <c r="CD20" i="3"/>
  <c r="CE20" i="3" s="1"/>
  <c r="CJ20" i="3" s="1"/>
  <c r="CH20" i="3"/>
  <c r="CD17" i="3"/>
  <c r="CE17" i="3" s="1"/>
  <c r="CJ17" i="3" s="1"/>
  <c r="CH17" i="3"/>
  <c r="CD13" i="3"/>
  <c r="CE13" i="3" s="1"/>
  <c r="CH13" i="3"/>
  <c r="CD8" i="3"/>
  <c r="CE8" i="3" s="1"/>
  <c r="CJ8" i="3" s="1"/>
  <c r="CH8" i="3"/>
  <c r="CH9" i="3"/>
  <c r="CD9" i="3"/>
  <c r="CE9" i="3" s="1"/>
  <c r="CJ9" i="3" s="1"/>
  <c r="CD29" i="3"/>
  <c r="CE29" i="3" s="1"/>
  <c r="CJ29" i="3" s="1"/>
  <c r="CH29" i="3"/>
  <c r="CH30" i="3"/>
  <c r="CD30" i="3"/>
  <c r="CE30" i="3" s="1"/>
  <c r="CJ30" i="3" s="1"/>
  <c r="CH12" i="3"/>
  <c r="CH21" i="3"/>
  <c r="CD21" i="3"/>
  <c r="CE21" i="3" s="1"/>
  <c r="CJ21" i="3" s="1"/>
  <c r="CD12" i="3"/>
  <c r="CE12" i="3" s="1"/>
  <c r="BJ24" i="2"/>
  <c r="BK24" i="2" s="1"/>
  <c r="BP24" i="2" s="1"/>
  <c r="BJ8" i="2"/>
  <c r="BK8" i="2" s="1"/>
  <c r="AP10" i="1"/>
  <c r="AQ10" i="1" s="1"/>
  <c r="AV10" i="1" s="1"/>
  <c r="AP12" i="1"/>
  <c r="AQ12" i="1" s="1"/>
  <c r="AP6" i="1"/>
  <c r="AQ6" i="1" s="1"/>
  <c r="AP13" i="1" l="1"/>
  <c r="AQ13" i="1" s="1"/>
  <c r="AV13" i="1" s="1"/>
  <c r="AP7" i="1"/>
  <c r="AQ7" i="1" s="1"/>
  <c r="AV7" i="1" s="1"/>
  <c r="AR18" i="1"/>
  <c r="BP19" i="2"/>
  <c r="BP17" i="2"/>
  <c r="BP27" i="2"/>
  <c r="BP9" i="2"/>
  <c r="BP15" i="2"/>
  <c r="AR4" i="1"/>
  <c r="AR8" i="1"/>
  <c r="AR13" i="1"/>
  <c r="AR16" i="1"/>
  <c r="AV16" i="1"/>
  <c r="AV11" i="1"/>
  <c r="AR15" i="1"/>
  <c r="AV14" i="1"/>
  <c r="AR14" i="1"/>
  <c r="AV9" i="1"/>
  <c r="CJ18" i="3"/>
  <c r="CF18" i="3"/>
  <c r="CF23" i="3"/>
  <c r="CJ28" i="3"/>
  <c r="CF28" i="3"/>
  <c r="CF31" i="3"/>
  <c r="CJ34" i="3"/>
  <c r="CF34" i="3"/>
  <c r="CF36" i="3"/>
  <c r="CF32" i="3"/>
  <c r="CJ27" i="3"/>
  <c r="CF27" i="3"/>
  <c r="CJ25" i="3"/>
  <c r="CF25" i="3"/>
  <c r="CJ16" i="3"/>
  <c r="CF16" i="3"/>
  <c r="CF33" i="3"/>
  <c r="CJ15" i="3"/>
  <c r="CF15" i="3"/>
  <c r="CF38" i="3"/>
  <c r="CF11" i="3"/>
  <c r="CJ11" i="3"/>
  <c r="CF24" i="3"/>
  <c r="CF22" i="3"/>
  <c r="CJ5" i="3"/>
  <c r="CF5" i="3"/>
  <c r="CF7" i="3"/>
  <c r="CF10" i="3"/>
  <c r="CF19" i="3"/>
  <c r="CF6" i="3"/>
  <c r="CJ4" i="3"/>
  <c r="CF4" i="3"/>
  <c r="CF40" i="3"/>
  <c r="CF35" i="3"/>
  <c r="CJ35" i="3"/>
  <c r="BP18" i="2"/>
  <c r="CF39" i="3"/>
  <c r="CF14" i="3"/>
  <c r="CF37" i="3"/>
  <c r="CF26" i="3"/>
  <c r="CF20" i="3"/>
  <c r="CF17" i="3"/>
  <c r="CJ13" i="3"/>
  <c r="CF13" i="3"/>
  <c r="CF8" i="3"/>
  <c r="CF9" i="3"/>
  <c r="CF29" i="3"/>
  <c r="CF12" i="3"/>
  <c r="CF30" i="3"/>
  <c r="CF21" i="3"/>
  <c r="CJ12" i="3"/>
  <c r="BP8" i="2"/>
  <c r="AR5" i="1"/>
  <c r="AR6" i="1"/>
  <c r="AR10" i="1"/>
  <c r="AR12" i="1"/>
  <c r="AR17" i="1"/>
  <c r="O21" i="2"/>
  <c r="P21" i="2" s="1"/>
  <c r="BM21" i="2" s="1"/>
  <c r="O26" i="2"/>
  <c r="P26" i="2" s="1"/>
  <c r="BM26" i="2" s="1"/>
  <c r="O4" i="2"/>
  <c r="P4" i="2" s="1"/>
  <c r="BM4" i="2" s="1"/>
  <c r="AR7" i="1" l="1"/>
  <c r="AR9" i="1"/>
  <c r="AR11" i="1"/>
  <c r="BN7" i="2"/>
  <c r="BN14" i="2"/>
  <c r="BN19" i="2"/>
  <c r="BN5" i="2"/>
  <c r="BN22" i="2"/>
  <c r="CK18" i="3"/>
  <c r="BN13" i="2"/>
  <c r="BN9" i="2"/>
  <c r="BN17" i="2"/>
  <c r="BN11" i="2"/>
  <c r="BN27" i="2"/>
  <c r="BN16" i="2"/>
  <c r="CK23" i="3"/>
  <c r="CK28" i="3"/>
  <c r="CK31" i="3"/>
  <c r="CK34" i="3"/>
  <c r="CK36" i="3"/>
  <c r="CK32" i="3"/>
  <c r="CK27" i="3"/>
  <c r="CK25" i="3"/>
  <c r="CK16" i="3"/>
  <c r="CK33" i="3"/>
  <c r="CK15" i="3"/>
  <c r="CK38" i="3"/>
  <c r="CK11" i="3"/>
  <c r="CK10" i="3"/>
  <c r="CK24" i="3"/>
  <c r="CK22" i="3"/>
  <c r="CK5" i="3"/>
  <c r="CK7" i="3"/>
  <c r="CK37" i="3"/>
  <c r="CK19" i="3"/>
  <c r="CK6" i="3"/>
  <c r="CK4" i="3"/>
  <c r="CK40" i="3"/>
  <c r="CK35" i="3"/>
  <c r="BN6" i="2"/>
  <c r="BN15" i="2"/>
  <c r="BN23" i="2"/>
  <c r="BN12" i="2"/>
  <c r="BN10" i="2"/>
  <c r="BN18" i="2"/>
  <c r="BN20" i="2"/>
  <c r="BN25" i="2"/>
  <c r="CK39" i="3"/>
  <c r="CK14" i="3"/>
  <c r="CK12" i="3"/>
  <c r="CK26" i="3"/>
  <c r="CK20" i="3"/>
  <c r="CK17" i="3"/>
  <c r="CK13" i="3"/>
  <c r="CK8" i="3"/>
  <c r="CK9" i="3"/>
  <c r="CK29" i="3"/>
  <c r="CK30" i="3"/>
  <c r="CK21" i="3"/>
  <c r="BN8" i="2"/>
  <c r="BN24" i="2"/>
  <c r="BN26" i="2"/>
  <c r="BN21" i="2"/>
  <c r="BN4" i="2"/>
  <c r="BJ26" i="2"/>
  <c r="BK26" i="2" s="1"/>
  <c r="BJ4" i="2"/>
  <c r="BK4" i="2" s="1"/>
  <c r="BJ21" i="2"/>
  <c r="BK21" i="2" s="1"/>
  <c r="BL19" i="2" l="1"/>
  <c r="BL14" i="2"/>
  <c r="BL15" i="2"/>
  <c r="BL7" i="2"/>
  <c r="BL23" i="2"/>
  <c r="BL27" i="2"/>
  <c r="BL5" i="2"/>
  <c r="BL17" i="2"/>
  <c r="BL6" i="2"/>
  <c r="BL12" i="2"/>
  <c r="BL16" i="2"/>
  <c r="BL10" i="2"/>
  <c r="BL13" i="2"/>
  <c r="BL11" i="2"/>
  <c r="BL22" i="2"/>
  <c r="BL9" i="2"/>
  <c r="E18" i="3"/>
  <c r="E23" i="3"/>
  <c r="E28" i="3"/>
  <c r="E31" i="3"/>
  <c r="E34" i="3"/>
  <c r="E36" i="3"/>
  <c r="E32" i="3"/>
  <c r="E27" i="3"/>
  <c r="E25" i="3"/>
  <c r="E16" i="3"/>
  <c r="E33" i="3"/>
  <c r="E15" i="3"/>
  <c r="E38" i="3"/>
  <c r="E11" i="3"/>
  <c r="E24" i="3"/>
  <c r="E22" i="3"/>
  <c r="E5" i="3"/>
  <c r="E7" i="3"/>
  <c r="E10" i="3"/>
  <c r="E19" i="3"/>
  <c r="E6" i="3"/>
  <c r="E4" i="3"/>
  <c r="E40" i="3"/>
  <c r="E35" i="3"/>
  <c r="BL18" i="2"/>
  <c r="BL20" i="2"/>
  <c r="BL25" i="2"/>
  <c r="E39" i="3"/>
  <c r="E14" i="3"/>
  <c r="E37" i="3"/>
  <c r="E26" i="3"/>
  <c r="E20" i="3"/>
  <c r="E17" i="3"/>
  <c r="E13" i="3"/>
  <c r="E8" i="3"/>
  <c r="E9" i="3"/>
  <c r="E29" i="3"/>
  <c r="E21" i="3"/>
  <c r="E30" i="3"/>
  <c r="E12" i="3"/>
  <c r="BL8" i="2"/>
  <c r="BL24" i="2"/>
  <c r="BL26" i="2"/>
  <c r="BL4" i="2"/>
  <c r="BP4" i="2"/>
  <c r="BP21" i="2"/>
  <c r="BL21" i="2"/>
  <c r="BP26" i="2"/>
  <c r="BQ14" i="2" l="1"/>
  <c r="BQ7" i="2"/>
  <c r="BQ5" i="2"/>
  <c r="BQ19" i="2"/>
  <c r="BQ13" i="2"/>
  <c r="BQ22" i="2"/>
  <c r="BQ17" i="2"/>
  <c r="BQ9" i="2"/>
  <c r="BQ27" i="2"/>
  <c r="BQ11" i="2"/>
  <c r="BQ6" i="2"/>
  <c r="BQ16" i="2"/>
  <c r="BQ23" i="2"/>
  <c r="BQ15" i="2"/>
  <c r="BQ10" i="2"/>
  <c r="BQ12" i="2"/>
  <c r="BQ18" i="2"/>
  <c r="BQ25" i="2"/>
  <c r="BQ20" i="2"/>
  <c r="BQ8" i="2"/>
  <c r="BQ24" i="2"/>
  <c r="BQ26" i="2"/>
  <c r="BQ21" i="2"/>
  <c r="BQ4" i="2"/>
  <c r="E12" i="2" l="1"/>
  <c r="E9" i="2"/>
  <c r="E10" i="2"/>
  <c r="E17" i="2"/>
  <c r="E25" i="2"/>
  <c r="E15" i="2"/>
  <c r="E11" i="2"/>
  <c r="E22" i="2"/>
  <c r="E7" i="2"/>
  <c r="E8" i="2"/>
  <c r="E16" i="2"/>
  <c r="E19" i="2"/>
  <c r="E20" i="2"/>
  <c r="E6" i="2"/>
  <c r="E5" i="2"/>
  <c r="E24" i="2"/>
  <c r="E18" i="2"/>
  <c r="E23" i="2"/>
  <c r="E27" i="2"/>
  <c r="E13" i="2"/>
  <c r="E14" i="2"/>
  <c r="E4" i="2"/>
  <c r="E21" i="2"/>
  <c r="E26" i="2"/>
  <c r="O12" i="1"/>
  <c r="P12" i="1" s="1"/>
  <c r="AS12" i="1" s="1"/>
  <c r="O17" i="1"/>
  <c r="P17" i="1" s="1"/>
  <c r="AS17" i="1" s="1"/>
  <c r="O6" i="1"/>
  <c r="P6" i="1" s="1"/>
  <c r="AS6" i="1" s="1"/>
  <c r="AT18" i="1" l="1"/>
  <c r="AT16" i="1"/>
  <c r="AT13" i="1"/>
  <c r="AT4" i="1"/>
  <c r="AT7" i="1"/>
  <c r="AT8" i="1"/>
  <c r="AT15" i="1"/>
  <c r="AT11" i="1"/>
  <c r="AT14" i="1"/>
  <c r="AT5" i="1"/>
  <c r="AT9" i="1"/>
  <c r="AT10" i="1"/>
  <c r="AV6" i="1"/>
  <c r="AT6" i="1"/>
  <c r="AT17" i="1"/>
  <c r="AV17" i="1"/>
  <c r="AV12" i="1"/>
  <c r="AT12" i="1"/>
  <c r="AW18" i="1" l="1"/>
  <c r="AW4" i="1"/>
  <c r="AW13" i="1"/>
  <c r="AW8" i="1"/>
  <c r="AW16" i="1"/>
  <c r="AW7" i="1"/>
  <c r="AW11" i="1"/>
  <c r="AW15" i="1"/>
  <c r="AW14" i="1"/>
  <c r="AW9" i="1"/>
  <c r="AW5" i="1"/>
  <c r="AW10" i="1"/>
  <c r="AW17" i="1"/>
  <c r="AW12" i="1"/>
  <c r="AW6" i="1"/>
  <c r="E8" i="1" l="1"/>
  <c r="E13" i="1"/>
  <c r="E4" i="1"/>
  <c r="E16" i="1"/>
  <c r="E18" i="1"/>
  <c r="E7" i="1"/>
  <c r="E11" i="1"/>
  <c r="E15" i="1"/>
  <c r="E14" i="1"/>
  <c r="E9" i="1"/>
  <c r="E5" i="1"/>
  <c r="E10" i="1"/>
  <c r="E12" i="1"/>
  <c r="E17" i="1"/>
  <c r="E6" i="1"/>
</calcChain>
</file>

<file path=xl/sharedStrings.xml><?xml version="1.0" encoding="utf-8"?>
<sst xmlns="http://schemas.openxmlformats.org/spreadsheetml/2006/main" count="485" uniqueCount="176">
  <si>
    <t>Competitor #</t>
  </si>
  <si>
    <t>First Name</t>
  </si>
  <si>
    <t>Last Name</t>
  </si>
  <si>
    <t>Wait Time (min:sec)</t>
  </si>
  <si>
    <t>Wait Time (hrs:min:sec)</t>
  </si>
  <si>
    <t>Raw Time (s)</t>
  </si>
  <si>
    <t>FTNs (qty)</t>
  </si>
  <si>
    <t>Total Time (s)</t>
  </si>
  <si>
    <t>%</t>
  </si>
  <si>
    <t>Points</t>
  </si>
  <si>
    <t>FTN &gt;100yds (qty)</t>
  </si>
  <si>
    <t>Procedural (qty)</t>
  </si>
  <si>
    <t>Fail To Spin (qty)</t>
  </si>
  <si>
    <t>Penalty values (sec)</t>
  </si>
  <si>
    <t>Stage 1</t>
  </si>
  <si>
    <t>Run Start Time (hrs:min)</t>
  </si>
  <si>
    <t>Stage 2</t>
  </si>
  <si>
    <t>Stage 3</t>
  </si>
  <si>
    <t>Slack Line Penalty (qty)</t>
  </si>
  <si>
    <t>Run Finish Time (hrs:min:sec)</t>
  </si>
  <si>
    <t>minutes</t>
  </si>
  <si>
    <t>Net Run Time (hrs:min:sec)</t>
  </si>
  <si>
    <t>Net Run Time (min)</t>
  </si>
  <si>
    <t>Run Rank</t>
  </si>
  <si>
    <t>Shoot Score</t>
  </si>
  <si>
    <t>Shoot Rank</t>
  </si>
  <si>
    <t>Total Match Points</t>
  </si>
  <si>
    <t>Total Match %</t>
  </si>
  <si>
    <t>Overall Rank</t>
  </si>
  <si>
    <t>Stennett</t>
  </si>
  <si>
    <t>Lady?</t>
  </si>
  <si>
    <t>Stage 4</t>
  </si>
  <si>
    <t>Stage 5</t>
  </si>
  <si>
    <t>N</t>
  </si>
  <si>
    <t>Matt</t>
  </si>
  <si>
    <t>Stage 6</t>
  </si>
  <si>
    <t>Stage 7</t>
  </si>
  <si>
    <t>Kelly</t>
  </si>
  <si>
    <t>Anderson</t>
  </si>
  <si>
    <t>Y</t>
  </si>
  <si>
    <t xml:space="preserve">Jimmy </t>
  </si>
  <si>
    <t>Jones</t>
  </si>
  <si>
    <t>Joe</t>
  </si>
  <si>
    <t>Vasquez</t>
  </si>
  <si>
    <t>Jimmy</t>
  </si>
  <si>
    <t>Chris</t>
  </si>
  <si>
    <t>Johnson</t>
  </si>
  <si>
    <t>Greg</t>
  </si>
  <si>
    <t>Broadwell</t>
  </si>
  <si>
    <t>Mike</t>
  </si>
  <si>
    <t>Edwards</t>
  </si>
  <si>
    <t>Jeff</t>
  </si>
  <si>
    <t>Yang</t>
  </si>
  <si>
    <t>Leslie</t>
  </si>
  <si>
    <t>Elmore</t>
  </si>
  <si>
    <t>John</t>
  </si>
  <si>
    <t>Westbrook</t>
  </si>
  <si>
    <t>Bruce</t>
  </si>
  <si>
    <t>Perry</t>
  </si>
  <si>
    <t>Rob</t>
  </si>
  <si>
    <t>Holland</t>
  </si>
  <si>
    <t>Andrea</t>
  </si>
  <si>
    <t>Hilderbrand</t>
  </si>
  <si>
    <t>Rudy</t>
  </si>
  <si>
    <t>Rudisill</t>
  </si>
  <si>
    <t>Willis</t>
  </si>
  <si>
    <t>Philip</t>
  </si>
  <si>
    <t>Walpole</t>
  </si>
  <si>
    <t>Jon</t>
  </si>
  <si>
    <t>Hutt</t>
  </si>
  <si>
    <t>Nutt</t>
  </si>
  <si>
    <t>Zef</t>
  </si>
  <si>
    <t>Medina</t>
  </si>
  <si>
    <t>Selina</t>
  </si>
  <si>
    <t>Bradshaw</t>
  </si>
  <si>
    <t>William</t>
  </si>
  <si>
    <t>Bengel</t>
  </si>
  <si>
    <t>David</t>
  </si>
  <si>
    <t>Thulson</t>
  </si>
  <si>
    <t>Tim</t>
  </si>
  <si>
    <t>Lau</t>
  </si>
  <si>
    <t>Joseph</t>
  </si>
  <si>
    <t>Graves</t>
  </si>
  <si>
    <t>Dale</t>
  </si>
  <si>
    <t>Allred</t>
  </si>
  <si>
    <t>Tyger</t>
  </si>
  <si>
    <t>Bengal</t>
  </si>
  <si>
    <t>Jason</t>
  </si>
  <si>
    <t>Corn</t>
  </si>
  <si>
    <t>Keith</t>
  </si>
  <si>
    <t>Summey</t>
  </si>
  <si>
    <t>Jen</t>
  </si>
  <si>
    <t>Biser</t>
  </si>
  <si>
    <t>Terry</t>
  </si>
  <si>
    <t>Leger</t>
  </si>
  <si>
    <t>Seth</t>
  </si>
  <si>
    <t>Crace</t>
  </si>
  <si>
    <t>Reynolds</t>
  </si>
  <si>
    <t>Jacob</t>
  </si>
  <si>
    <t>Bettilyon</t>
  </si>
  <si>
    <t>Gazaway</t>
  </si>
  <si>
    <t>Vallet</t>
  </si>
  <si>
    <t>Sean</t>
  </si>
  <si>
    <t>Murphy</t>
  </si>
  <si>
    <t>Woods</t>
  </si>
  <si>
    <t>Neal</t>
  </si>
  <si>
    <t>Cooper</t>
  </si>
  <si>
    <t>Karl</t>
  </si>
  <si>
    <t>Bailey</t>
  </si>
  <si>
    <t>Kenneth</t>
  </si>
  <si>
    <t>Clinkscales</t>
  </si>
  <si>
    <t>Patrick</t>
  </si>
  <si>
    <t>Shoaff</t>
  </si>
  <si>
    <t>Petyan</t>
  </si>
  <si>
    <t>Matthew</t>
  </si>
  <si>
    <t>Craddock</t>
  </si>
  <si>
    <t>Mark</t>
  </si>
  <si>
    <t>Chiarello</t>
  </si>
  <si>
    <t>Soren</t>
  </si>
  <si>
    <t>Lonneberg</t>
  </si>
  <si>
    <t>Thomas</t>
  </si>
  <si>
    <t>Wagner</t>
  </si>
  <si>
    <t>Caudill</t>
  </si>
  <si>
    <t>Nelson</t>
  </si>
  <si>
    <t>Bermas</t>
  </si>
  <si>
    <t>Bill</t>
  </si>
  <si>
    <t>Murray</t>
  </si>
  <si>
    <t>Lacey</t>
  </si>
  <si>
    <t>Steinel</t>
  </si>
  <si>
    <t>Brian</t>
  </si>
  <si>
    <t>Jeno</t>
  </si>
  <si>
    <t xml:space="preserve">David </t>
  </si>
  <si>
    <t>Buenger</t>
  </si>
  <si>
    <t>Connelly</t>
  </si>
  <si>
    <t>Isley</t>
  </si>
  <si>
    <t>Travis</t>
  </si>
  <si>
    <t>Bentley</t>
  </si>
  <si>
    <t>Martino</t>
  </si>
  <si>
    <t>Furr</t>
  </si>
  <si>
    <t>Nick</t>
  </si>
  <si>
    <t>Reaves</t>
  </si>
  <si>
    <t>Driskell</t>
  </si>
  <si>
    <t>Austin</t>
  </si>
  <si>
    <t>Marable</t>
  </si>
  <si>
    <t>Hommel</t>
  </si>
  <si>
    <t>Ellis</t>
  </si>
  <si>
    <t>Domenech</t>
  </si>
  <si>
    <t>Jacobson</t>
  </si>
  <si>
    <t xml:space="preserve">Jonathan </t>
  </si>
  <si>
    <t>Harris</t>
  </si>
  <si>
    <t>Carson</t>
  </si>
  <si>
    <t>Lewis</t>
  </si>
  <si>
    <t>Stephen</t>
  </si>
  <si>
    <t>Richard</t>
  </si>
  <si>
    <t>Kyle</t>
  </si>
  <si>
    <t>Miller</t>
  </si>
  <si>
    <t>Bunn</t>
  </si>
  <si>
    <t>Dan</t>
  </si>
  <si>
    <t>Toth</t>
  </si>
  <si>
    <t>James</t>
  </si>
  <si>
    <t>Guerra</t>
  </si>
  <si>
    <t>Susan</t>
  </si>
  <si>
    <t>Conver</t>
  </si>
  <si>
    <t>Kevin</t>
  </si>
  <si>
    <t>Brock</t>
  </si>
  <si>
    <t>Sattlemeier</t>
  </si>
  <si>
    <t>Fastest Run Time</t>
  </si>
  <si>
    <t>Avg. Run Time</t>
  </si>
  <si>
    <t>Total Competitors</t>
  </si>
  <si>
    <t>Total Ladies</t>
  </si>
  <si>
    <t>DNF</t>
  </si>
  <si>
    <t xml:space="preserve">Chris </t>
  </si>
  <si>
    <t>Gillis</t>
  </si>
  <si>
    <t>Cody</t>
  </si>
  <si>
    <t>Helton</t>
  </si>
  <si>
    <t>Lost card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</si>
</sst>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h:mm:ss;@"/>
    <numFmt numFmtId="165" formatCode="[$-409]h:mm\ AM/PM;@"/>
    <numFmt numFmtId="166" formatCode="[$-409]h:mm:ss\ AM/PM;@"/>
    <numFmt numFmtId="167" formatCode="0.0"/>
  </numFmts>
  <fonts count="3" x14ac:knownFonts="1">
    <font>
      <sz val="11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 applyAlignment="1" applyProtection="1">
      <alignment horizontal="center" wrapText="1"/>
    </xf>
    <xf numFmtId="0" fontId="0" fillId="0" borderId="2" xfId="0" applyBorder="1" applyAlignment="1" applyProtection="1">
      <alignment horizontal="center" wrapText="1"/>
    </xf>
    <xf numFmtId="0" fontId="0" fillId="0" borderId="2" xfId="0" quotePrefix="1" applyBorder="1" applyAlignment="1" applyProtection="1">
      <alignment horizontal="center" wrapText="1"/>
    </xf>
    <xf numFmtId="0" fontId="0" fillId="0" borderId="0" xfId="0" applyAlignment="1">
      <alignment horizontal="center"/>
    </xf>
    <xf numFmtId="0" fontId="0" fillId="0" borderId="3" xfId="0" applyBorder="1" applyAlignment="1" applyProtection="1">
      <alignment horizontal="center" wrapText="1"/>
    </xf>
    <xf numFmtId="0" fontId="0" fillId="0" borderId="7" xfId="0" applyBorder="1" applyAlignment="1">
      <alignment horizontal="center"/>
    </xf>
    <xf numFmtId="164" fontId="0" fillId="0" borderId="0" xfId="0" applyNumberFormat="1" applyAlignment="1">
      <alignment horizontal="center"/>
    </xf>
    <xf numFmtId="10" fontId="0" fillId="0" borderId="0" xfId="0" applyNumberFormat="1" applyFill="1" applyBorder="1" applyAlignment="1" applyProtection="1">
      <alignment horizontal="center"/>
    </xf>
    <xf numFmtId="0" fontId="0" fillId="0" borderId="0" xfId="0" applyFill="1" applyBorder="1" applyAlignment="1" applyProtection="1">
      <alignment horizontal="center"/>
    </xf>
    <xf numFmtId="0" fontId="0" fillId="0" borderId="0" xfId="0" applyBorder="1" applyAlignment="1">
      <alignment horizontal="center"/>
    </xf>
    <xf numFmtId="167" fontId="0" fillId="0" borderId="0" xfId="0" applyNumberFormat="1" applyAlignment="1">
      <alignment horizontal="center"/>
    </xf>
    <xf numFmtId="0" fontId="0" fillId="0" borderId="5" xfId="0" applyBorder="1" applyAlignment="1" applyProtection="1">
      <alignment horizontal="center" wrapText="1"/>
    </xf>
    <xf numFmtId="0" fontId="0" fillId="0" borderId="7" xfId="0" applyFill="1" applyBorder="1" applyAlignment="1" applyProtection="1">
      <alignment horizontal="center"/>
    </xf>
    <xf numFmtId="0" fontId="0" fillId="0" borderId="2" xfId="0" applyFill="1" applyBorder="1" applyAlignment="1" applyProtection="1">
      <alignment horizontal="center" wrapText="1"/>
    </xf>
    <xf numFmtId="0" fontId="0" fillId="0" borderId="0" xfId="0" applyBorder="1" applyAlignment="1" applyProtection="1">
      <alignment horizontal="center"/>
    </xf>
    <xf numFmtId="0" fontId="0" fillId="0" borderId="0" xfId="0" applyAlignment="1" applyProtection="1">
      <alignment horizontal="center"/>
    </xf>
    <xf numFmtId="2" fontId="0" fillId="0" borderId="0" xfId="0" applyNumberFormat="1" applyFill="1" applyBorder="1" applyAlignment="1" applyProtection="1">
      <alignment horizontal="center"/>
    </xf>
    <xf numFmtId="0" fontId="0" fillId="0" borderId="0" xfId="0" applyFill="1" applyAlignment="1" applyProtection="1">
      <alignment horizontal="center"/>
    </xf>
    <xf numFmtId="2" fontId="0" fillId="0" borderId="0" xfId="0" applyNumberFormat="1" applyFill="1" applyAlignment="1" applyProtection="1">
      <alignment horizontal="center"/>
    </xf>
    <xf numFmtId="0" fontId="0" fillId="0" borderId="0" xfId="0" applyAlignment="1">
      <alignment horizontal="left"/>
    </xf>
    <xf numFmtId="0" fontId="0" fillId="0" borderId="2" xfId="0" applyBorder="1" applyAlignment="1">
      <alignment horizontal="center"/>
    </xf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0" xfId="0" applyFill="1" applyAlignment="1">
      <alignment horizontal="center"/>
    </xf>
    <xf numFmtId="166" fontId="0" fillId="2" borderId="0" xfId="0" applyNumberFormat="1" applyFill="1" applyBorder="1" applyAlignment="1" applyProtection="1">
      <alignment horizontal="center"/>
      <protection locked="0"/>
    </xf>
    <xf numFmtId="0" fontId="0" fillId="2" borderId="0" xfId="0" applyFill="1" applyAlignment="1" applyProtection="1">
      <alignment horizontal="center"/>
      <protection locked="0"/>
    </xf>
    <xf numFmtId="20" fontId="0" fillId="2" borderId="0" xfId="0" applyNumberFormat="1" applyFill="1" applyAlignment="1" applyProtection="1">
      <alignment horizontal="center"/>
      <protection locked="0"/>
    </xf>
    <xf numFmtId="0" fontId="0" fillId="2" borderId="0" xfId="0" applyFill="1" applyProtection="1">
      <protection locked="0"/>
    </xf>
    <xf numFmtId="165" fontId="0" fillId="2" borderId="0" xfId="0" applyNumberFormat="1" applyFill="1" applyAlignment="1" applyProtection="1">
      <alignment horizontal="center"/>
      <protection locked="0"/>
    </xf>
    <xf numFmtId="0" fontId="0" fillId="0" borderId="0" xfId="0" quotePrefix="1"/>
    <xf numFmtId="0" fontId="0" fillId="0" borderId="0" xfId="0" applyAlignment="1">
      <alignment horizontal="right"/>
    </xf>
    <xf numFmtId="0" fontId="0" fillId="0" borderId="0" xfId="0" applyNumberFormat="1" applyAlignment="1">
      <alignment horizontal="center"/>
    </xf>
    <xf numFmtId="0" fontId="0" fillId="0" borderId="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0" xfId="0" quotePrefix="1" applyFont="1"/>
    <xf numFmtId="0" fontId="1" fillId="0" borderId="0" xfId="0" applyFont="1" applyAlignment="1">
      <alignment horizontal="center"/>
    </xf>
    <xf numFmtId="0" fontId="1" fillId="0" borderId="0" xfId="0" applyFont="1"/>
    <xf numFmtId="46" fontId="1" fillId="0" borderId="0" xfId="0" applyNumberFormat="1" applyFont="1"/>
    <xf numFmtId="0" fontId="2" fillId="0" borderId="0" xfId="0" applyFont="1" applyFill="1" applyProtection="1">
      <protection locked="0"/>
    </xf>
    <xf numFmtId="165" fontId="0" fillId="0" borderId="0" xfId="0" applyNumberFormat="1" applyFill="1" applyAlignment="1" applyProtection="1">
      <alignment horizontal="center"/>
      <protection locked="0"/>
    </xf>
    <xf numFmtId="20" fontId="0" fillId="0" borderId="0" xfId="0" applyNumberFormat="1" applyFill="1" applyAlignment="1" applyProtection="1">
      <alignment horizontal="center"/>
      <protection locked="0"/>
    </xf>
    <xf numFmtId="164" fontId="0" fillId="0" borderId="0" xfId="0" applyNumberFormat="1" applyFill="1" applyAlignment="1">
      <alignment horizontal="center"/>
    </xf>
    <xf numFmtId="0" fontId="0" fillId="0" borderId="0" xfId="0" applyFill="1" applyAlignment="1" applyProtection="1">
      <alignment horizontal="center"/>
      <protection locked="0"/>
    </xf>
    <xf numFmtId="166" fontId="0" fillId="0" borderId="0" xfId="0" applyNumberFormat="1" applyFill="1" applyBorder="1" applyAlignment="1" applyProtection="1">
      <alignment horizontal="center"/>
      <protection locked="0"/>
    </xf>
    <xf numFmtId="167" fontId="0" fillId="0" borderId="0" xfId="0" applyNumberFormat="1" applyFill="1" applyAlignment="1">
      <alignment horizontal="center"/>
    </xf>
    <xf numFmtId="0" fontId="0" fillId="0" borderId="0" xfId="0" applyFill="1"/>
    <xf numFmtId="0" fontId="0" fillId="0" borderId="0" xfId="0" applyFill="1" applyProtection="1">
      <protection locked="0"/>
    </xf>
    <xf numFmtId="167" fontId="1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W23"/>
  <sheetViews>
    <sheetView tabSelected="1"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F29" sqref="F29"/>
    </sheetView>
  </sheetViews>
  <sheetFormatPr defaultRowHeight="15" x14ac:dyDescent="0.25"/>
  <cols>
    <col min="1" max="1" width="14.140625" style="4" hidden="1" customWidth="1"/>
    <col min="2" max="2" width="10.5703125" bestFit="1" customWidth="1"/>
    <col min="3" max="3" width="11.85546875" customWidth="1"/>
    <col min="4" max="4" width="11.28515625" style="4" bestFit="1" customWidth="1"/>
    <col min="6" max="6" width="14" style="4" bestFit="1" customWidth="1"/>
    <col min="7" max="7" width="9.140625" style="4"/>
    <col min="8" max="8" width="14.42578125" style="4" customWidth="1"/>
    <col min="9" max="9" width="9.140625" style="4"/>
    <col min="10" max="12" width="0" style="4" hidden="1" customWidth="1"/>
    <col min="13" max="13" width="10.7109375" style="4" hidden="1" customWidth="1"/>
    <col min="14" max="17" width="9.140625" style="4"/>
    <col min="18" max="18" width="12.7109375" customWidth="1"/>
    <col min="20" max="22" width="0" hidden="1" customWidth="1"/>
    <col min="23" max="23" width="10.7109375" hidden="1" customWidth="1"/>
    <col min="28" max="28" width="12.7109375" customWidth="1"/>
    <col min="30" max="32" width="0" hidden="1" customWidth="1"/>
    <col min="33" max="33" width="12.7109375" hidden="1" customWidth="1"/>
    <col min="37" max="37" width="12.5703125" customWidth="1"/>
    <col min="38" max="38" width="0" style="4" hidden="1" customWidth="1"/>
    <col min="39" max="39" width="12.7109375" style="4" customWidth="1"/>
    <col min="40" max="40" width="12.7109375" style="4" hidden="1" customWidth="1"/>
  </cols>
  <sheetData>
    <row r="1" spans="1:49" x14ac:dyDescent="0.25">
      <c r="A1" s="20" t="s">
        <v>13</v>
      </c>
      <c r="J1" s="4">
        <v>10</v>
      </c>
      <c r="K1" s="4">
        <v>30</v>
      </c>
      <c r="L1" s="4">
        <v>40</v>
      </c>
      <c r="M1" s="4">
        <v>15</v>
      </c>
      <c r="T1" s="4">
        <f>J1</f>
        <v>10</v>
      </c>
      <c r="U1" s="4">
        <f t="shared" ref="U1:W1" si="0">K1</f>
        <v>30</v>
      </c>
      <c r="V1" s="4">
        <f t="shared" si="0"/>
        <v>40</v>
      </c>
      <c r="W1" s="4">
        <f t="shared" si="0"/>
        <v>15</v>
      </c>
      <c r="AD1" s="4">
        <f>T1</f>
        <v>10</v>
      </c>
      <c r="AE1" s="4">
        <f t="shared" ref="AE1:AG1" si="1">U1</f>
        <v>30</v>
      </c>
      <c r="AF1" s="4">
        <f t="shared" si="1"/>
        <v>40</v>
      </c>
      <c r="AG1" s="4">
        <f t="shared" si="1"/>
        <v>15</v>
      </c>
      <c r="AL1" s="4">
        <v>30</v>
      </c>
      <c r="AM1" s="4" t="s">
        <v>20</v>
      </c>
    </row>
    <row r="2" spans="1:49" x14ac:dyDescent="0.25">
      <c r="E2" s="16"/>
      <c r="F2" s="6"/>
      <c r="G2" s="33" t="s">
        <v>14</v>
      </c>
      <c r="H2" s="34"/>
      <c r="I2" s="34"/>
      <c r="J2" s="34"/>
      <c r="K2" s="34"/>
      <c r="L2" s="34"/>
      <c r="M2" s="34"/>
      <c r="N2" s="34"/>
      <c r="O2" s="34"/>
      <c r="P2" s="35"/>
      <c r="Q2" s="33" t="s">
        <v>16</v>
      </c>
      <c r="R2" s="34"/>
      <c r="S2" s="34"/>
      <c r="T2" s="34"/>
      <c r="U2" s="34"/>
      <c r="V2" s="34"/>
      <c r="W2" s="34"/>
      <c r="X2" s="34"/>
      <c r="Y2" s="34"/>
      <c r="Z2" s="35"/>
      <c r="AA2" s="33" t="s">
        <v>17</v>
      </c>
      <c r="AB2" s="34"/>
      <c r="AC2" s="34"/>
      <c r="AD2" s="34"/>
      <c r="AE2" s="34"/>
      <c r="AF2" s="34"/>
      <c r="AG2" s="34"/>
      <c r="AH2" s="34"/>
      <c r="AI2" s="34"/>
      <c r="AJ2" s="35"/>
      <c r="AK2" s="10"/>
      <c r="AS2" s="15"/>
      <c r="AT2" s="16"/>
      <c r="AU2" s="16"/>
      <c r="AV2" s="16"/>
      <c r="AW2" s="16"/>
    </row>
    <row r="3" spans="1:49" ht="60" x14ac:dyDescent="0.25">
      <c r="A3" s="21" t="s">
        <v>0</v>
      </c>
      <c r="B3" s="22" t="s">
        <v>1</v>
      </c>
      <c r="C3" s="22" t="s">
        <v>2</v>
      </c>
      <c r="D3" s="23" t="s">
        <v>30</v>
      </c>
      <c r="E3" s="2" t="s">
        <v>28</v>
      </c>
      <c r="F3" s="1" t="s">
        <v>15</v>
      </c>
      <c r="G3" s="1" t="s">
        <v>3</v>
      </c>
      <c r="H3" s="2" t="s">
        <v>4</v>
      </c>
      <c r="I3" s="2" t="s">
        <v>5</v>
      </c>
      <c r="J3" s="3" t="s">
        <v>6</v>
      </c>
      <c r="K3" s="3" t="s">
        <v>10</v>
      </c>
      <c r="L3" s="3" t="s">
        <v>12</v>
      </c>
      <c r="M3" s="3" t="s">
        <v>11</v>
      </c>
      <c r="N3" s="2" t="s">
        <v>7</v>
      </c>
      <c r="O3" s="3" t="s">
        <v>8</v>
      </c>
      <c r="P3" s="5" t="s">
        <v>9</v>
      </c>
      <c r="Q3" s="1" t="s">
        <v>3</v>
      </c>
      <c r="R3" s="2" t="s">
        <v>4</v>
      </c>
      <c r="S3" s="2" t="s">
        <v>5</v>
      </c>
      <c r="T3" s="3" t="s">
        <v>6</v>
      </c>
      <c r="U3" s="3" t="s">
        <v>10</v>
      </c>
      <c r="V3" s="3" t="s">
        <v>12</v>
      </c>
      <c r="W3" s="3" t="s">
        <v>11</v>
      </c>
      <c r="X3" s="2" t="s">
        <v>7</v>
      </c>
      <c r="Y3" s="3" t="s">
        <v>8</v>
      </c>
      <c r="Z3" s="5" t="s">
        <v>9</v>
      </c>
      <c r="AA3" s="1" t="s">
        <v>3</v>
      </c>
      <c r="AB3" s="2" t="s">
        <v>4</v>
      </c>
      <c r="AC3" s="2" t="s">
        <v>5</v>
      </c>
      <c r="AD3" s="3" t="s">
        <v>6</v>
      </c>
      <c r="AE3" s="3" t="s">
        <v>10</v>
      </c>
      <c r="AF3" s="3" t="s">
        <v>12</v>
      </c>
      <c r="AG3" s="3" t="s">
        <v>11</v>
      </c>
      <c r="AH3" s="2" t="s">
        <v>7</v>
      </c>
      <c r="AI3" s="3" t="s">
        <v>8</v>
      </c>
      <c r="AJ3" s="5" t="s">
        <v>9</v>
      </c>
      <c r="AK3" s="1" t="s">
        <v>19</v>
      </c>
      <c r="AL3" s="14" t="s">
        <v>18</v>
      </c>
      <c r="AM3" s="14" t="s">
        <v>21</v>
      </c>
      <c r="AN3" s="14"/>
      <c r="AO3" s="14" t="s">
        <v>22</v>
      </c>
      <c r="AP3" s="3" t="s">
        <v>8</v>
      </c>
      <c r="AQ3" s="2" t="s">
        <v>9</v>
      </c>
      <c r="AR3" s="12" t="s">
        <v>23</v>
      </c>
      <c r="AS3" s="2" t="s">
        <v>24</v>
      </c>
      <c r="AT3" s="2" t="s">
        <v>25</v>
      </c>
      <c r="AU3" s="2"/>
      <c r="AV3" s="2" t="s">
        <v>26</v>
      </c>
      <c r="AW3" s="2" t="s">
        <v>27</v>
      </c>
    </row>
    <row r="4" spans="1:49" x14ac:dyDescent="0.25">
      <c r="A4" s="4">
        <v>14</v>
      </c>
      <c r="B4" s="28" t="s">
        <v>77</v>
      </c>
      <c r="C4" s="28" t="s">
        <v>160</v>
      </c>
      <c r="D4" s="26" t="s">
        <v>33</v>
      </c>
      <c r="E4" s="18">
        <f>IF(AK4&gt;0,(_xlfn.RANK.EQ(AW4,AW$3:AW$48)),"")</f>
        <v>1</v>
      </c>
      <c r="F4" s="29">
        <v>0.3430555555555555</v>
      </c>
      <c r="G4" s="27">
        <v>1.1805555555555555E-2</v>
      </c>
      <c r="H4" s="7">
        <f>G4/60</f>
        <v>1.9675925925925926E-4</v>
      </c>
      <c r="I4" s="26">
        <v>132.94999999999999</v>
      </c>
      <c r="J4" s="26">
        <v>0</v>
      </c>
      <c r="K4" s="24">
        <v>0</v>
      </c>
      <c r="L4" s="24">
        <v>0</v>
      </c>
      <c r="M4" s="26">
        <v>0</v>
      </c>
      <c r="N4" s="4">
        <f>IF(I4&gt;0,(I4+J4*$J$1+K4*$K$1+L4*$L$1+M4*$M$1),"")</f>
        <v>132.94999999999999</v>
      </c>
      <c r="O4" s="8">
        <f>IF(I4&gt;0,(MIN(N$3:N$48)/N4),"")</f>
        <v>0.62053403535163598</v>
      </c>
      <c r="P4" s="9">
        <f>IF(I4&gt;0,(ROUND(100*O4,4)),"")</f>
        <v>62.053400000000003</v>
      </c>
      <c r="Q4" s="27">
        <v>1.0416666666666666E-2</v>
      </c>
      <c r="R4" s="7">
        <f>Q4/60</f>
        <v>1.7361111111111109E-4</v>
      </c>
      <c r="S4" s="26">
        <v>116.05</v>
      </c>
      <c r="T4" s="26">
        <v>0</v>
      </c>
      <c r="U4" s="26">
        <v>0</v>
      </c>
      <c r="V4" s="24">
        <v>0</v>
      </c>
      <c r="W4" s="26">
        <v>0</v>
      </c>
      <c r="X4" s="4">
        <f>IF(S4&gt;0,(S4+T4*$J$1+U4*$K$1+V4*$L$1+W4*$M$1),"")</f>
        <v>116.05</v>
      </c>
      <c r="Y4" s="8">
        <f>IF(S4&gt;0,(MIN(X$3:X$48)/X4),"")</f>
        <v>1</v>
      </c>
      <c r="Z4" s="9">
        <f>IF(S4&gt;0,(ROUND(100*Y4,4)),"")</f>
        <v>100</v>
      </c>
      <c r="AA4" s="27">
        <v>0</v>
      </c>
      <c r="AB4" s="7">
        <f>AA4/60</f>
        <v>0</v>
      </c>
      <c r="AC4" s="26">
        <v>129.41</v>
      </c>
      <c r="AD4" s="24">
        <v>0</v>
      </c>
      <c r="AE4" s="26">
        <v>0</v>
      </c>
      <c r="AF4" s="26">
        <v>0</v>
      </c>
      <c r="AG4" s="26">
        <v>0</v>
      </c>
      <c r="AH4" s="4">
        <f>IF(AC4&gt;0,(AC4+AD4*$J$1+AE4*$K$1+AF4*$L$1+AG4*$M$1),"")</f>
        <v>129.41</v>
      </c>
      <c r="AI4" s="8">
        <f>IF(AC4&gt;0,(MIN(AH$3:AH$48)/AH4),"")</f>
        <v>0.6585271617340237</v>
      </c>
      <c r="AJ4" s="9">
        <f>IF(AC4&gt;0,(ROUND(100*AI4,4)),"")</f>
        <v>65.852699999999999</v>
      </c>
      <c r="AK4" s="25">
        <v>0.37083333333333335</v>
      </c>
      <c r="AL4" s="26"/>
      <c r="AM4" s="7">
        <f>IF(AK4&gt;0,(AK4-F4-H4-R4-AB4+AL4*$AL$1/60/24),"")</f>
        <v>2.7407407407407477E-2</v>
      </c>
      <c r="AN4" s="32">
        <f>AO4*60</f>
        <v>2368.0000000000059</v>
      </c>
      <c r="AO4" s="11">
        <f>IF(AK4&gt;0,(AM4*60*24),"")</f>
        <v>39.466666666666768</v>
      </c>
      <c r="AP4" s="8">
        <f>IF(AK4&gt;0,(MIN(AM$3:AM$48)/AM4),"")</f>
        <v>0.95819256756756621</v>
      </c>
      <c r="AQ4" s="9">
        <f>IF(AK4&gt;0,(ROUND(300*AP4,4)),"")</f>
        <v>287.45780000000002</v>
      </c>
      <c r="AR4" s="13">
        <f>IF(AK4&gt;0,(_xlfn.RANK.EQ(AQ4,AQ$3:AQ$48)),"")</f>
        <v>3</v>
      </c>
      <c r="AS4" s="17">
        <f>IF(AC4&gt;0,(AJ4+Z4+P4),"")</f>
        <v>227.90610000000001</v>
      </c>
      <c r="AT4" s="18">
        <f>IF(AC4&gt;0,(_xlfn.RANK.EQ(AS4,AS$3:AS$48)),"")</f>
        <v>1</v>
      </c>
      <c r="AU4" s="9"/>
      <c r="AV4" s="19">
        <f>IF(AK4&gt;0,(AQ4+AS4),"")</f>
        <v>515.36390000000006</v>
      </c>
      <c r="AW4" s="8">
        <f>IF(AK4&gt;0,(AV4/MAX(AV$3:AV$48)),"")</f>
        <v>1</v>
      </c>
    </row>
    <row r="5" spans="1:49" x14ac:dyDescent="0.25">
      <c r="A5" s="4">
        <v>5</v>
      </c>
      <c r="B5" s="28" t="s">
        <v>51</v>
      </c>
      <c r="C5" s="28" t="s">
        <v>52</v>
      </c>
      <c r="D5" s="26" t="s">
        <v>33</v>
      </c>
      <c r="E5" s="18">
        <f>IF(AK5&gt;0,(_xlfn.RANK.EQ(AW5,AW$3:AW$48)),"")</f>
        <v>2</v>
      </c>
      <c r="F5" s="29">
        <v>0.46527777777777773</v>
      </c>
      <c r="G5" s="27">
        <v>0</v>
      </c>
      <c r="H5" s="7">
        <f>G5/60</f>
        <v>0</v>
      </c>
      <c r="I5" s="26">
        <v>101.43</v>
      </c>
      <c r="J5" s="26">
        <v>0</v>
      </c>
      <c r="K5" s="24">
        <v>0</v>
      </c>
      <c r="L5" s="24">
        <v>0</v>
      </c>
      <c r="M5" s="26">
        <v>0</v>
      </c>
      <c r="N5" s="4">
        <f>IF(I5&gt;0,(I5+J5*$J$1+K5*$K$1+L5*$L$1+M5*$M$1),"")</f>
        <v>101.43</v>
      </c>
      <c r="O5" s="8">
        <f>IF(I5&gt;0,(MIN(N$3:N$48)/N5),"")</f>
        <v>0.81336882579118597</v>
      </c>
      <c r="P5" s="9">
        <f>IF(I5&gt;0,(ROUND(100*O5,4)),"")</f>
        <v>81.3369</v>
      </c>
      <c r="Q5" s="27">
        <v>0.48333333333333334</v>
      </c>
      <c r="R5" s="7">
        <f>Q5/60</f>
        <v>8.0555555555555554E-3</v>
      </c>
      <c r="S5" s="26">
        <v>148.05000000000001</v>
      </c>
      <c r="T5" s="26">
        <v>0</v>
      </c>
      <c r="U5" s="26">
        <v>0</v>
      </c>
      <c r="V5" s="24">
        <v>0</v>
      </c>
      <c r="W5" s="26">
        <v>0</v>
      </c>
      <c r="X5" s="4">
        <f>IF(S5&gt;0,(S5+T5*$J$1+U5*$K$1+V5*$L$1+W5*$M$1),"")</f>
        <v>148.05000000000001</v>
      </c>
      <c r="Y5" s="8">
        <f>IF(S5&gt;0,(MIN(X$3:X$48)/X5),"")</f>
        <v>0.78385680513340084</v>
      </c>
      <c r="Z5" s="9">
        <f>IF(S5&gt;0,(ROUND(100*Y5,4)),"")</f>
        <v>78.3857</v>
      </c>
      <c r="AA5" s="27">
        <v>0.27430555555555552</v>
      </c>
      <c r="AB5" s="7">
        <f>AA5/60</f>
        <v>4.5717592592592589E-3</v>
      </c>
      <c r="AC5" s="26">
        <v>203.53</v>
      </c>
      <c r="AD5" s="24">
        <v>0</v>
      </c>
      <c r="AE5" s="26">
        <v>0</v>
      </c>
      <c r="AF5" s="26">
        <v>0</v>
      </c>
      <c r="AG5" s="26">
        <v>0</v>
      </c>
      <c r="AH5" s="4">
        <f>IF(AC5&gt;0,(AC5+AD5*$J$1+AE5*$K$1+AF5*$L$1+AG5*$M$1),"")</f>
        <v>203.53</v>
      </c>
      <c r="AI5" s="8">
        <f>IF(AC5&gt;0,(MIN(AH$3:AH$48)/AH5),"")</f>
        <v>0.41870977251510832</v>
      </c>
      <c r="AJ5" s="9">
        <f>IF(AC5&gt;0,(ROUND(100*AI5,4)),"")</f>
        <v>41.871000000000002</v>
      </c>
      <c r="AK5" s="25">
        <v>0.50416666666666665</v>
      </c>
      <c r="AL5" s="26">
        <v>0</v>
      </c>
      <c r="AM5" s="7">
        <f>IF(AK5&gt;0,(AK5-F5-H5-R5-AB5+AL5*$AL$1/60/24),"")</f>
        <v>2.6261574074074104E-2</v>
      </c>
      <c r="AN5" s="32">
        <f>AO5*60</f>
        <v>2269.0000000000027</v>
      </c>
      <c r="AO5" s="11">
        <f>IF(AK5&gt;0,(AM5*60*24),"")</f>
        <v>37.816666666666713</v>
      </c>
      <c r="AP5" s="8">
        <f>IF(AK5&gt;0,(MIN(AM$3:AM$48)/AM5),"")</f>
        <v>1</v>
      </c>
      <c r="AQ5" s="9">
        <f>IF(AK5&gt;0,(ROUND(300*AP5,4)),"")</f>
        <v>300</v>
      </c>
      <c r="AR5" s="13">
        <f>IF(AK5&gt;0,(_xlfn.RANK.EQ(AQ5,AQ$3:AQ$48)),"")</f>
        <v>1</v>
      </c>
      <c r="AS5" s="17">
        <f>IF(AC5&gt;0,(AJ5+Z5+P5),"")</f>
        <v>201.59359999999998</v>
      </c>
      <c r="AT5" s="18">
        <f>IF(AC5&gt;0,(_xlfn.RANK.EQ(AS5,AS$3:AS$48)),"")</f>
        <v>4</v>
      </c>
      <c r="AU5" s="9"/>
      <c r="AV5" s="19">
        <f>IF(AK5&gt;0,(AQ5+AS5),"")</f>
        <v>501.59359999999998</v>
      </c>
      <c r="AW5" s="8">
        <f>IF(AK5&gt;0,(AV5/MAX(AV$3:AV$48)),"")</f>
        <v>0.97328043349563276</v>
      </c>
    </row>
    <row r="6" spans="1:49" x14ac:dyDescent="0.25">
      <c r="A6" s="4">
        <v>3</v>
      </c>
      <c r="B6" s="28" t="s">
        <v>45</v>
      </c>
      <c r="C6" s="28" t="s">
        <v>46</v>
      </c>
      <c r="D6" s="26" t="s">
        <v>33</v>
      </c>
      <c r="E6" s="18">
        <f>IF(AK6&gt;0,(_xlfn.RANK.EQ(AW6,AW$3:AW$48)),"")</f>
        <v>3</v>
      </c>
      <c r="F6" s="29">
        <v>0.4604166666666667</v>
      </c>
      <c r="G6" s="27">
        <v>0.15486111111111112</v>
      </c>
      <c r="H6" s="7">
        <f>G6/60</f>
        <v>2.5810185185185185E-3</v>
      </c>
      <c r="I6" s="26">
        <v>82.5</v>
      </c>
      <c r="J6" s="26">
        <v>0</v>
      </c>
      <c r="K6" s="24">
        <v>0</v>
      </c>
      <c r="L6" s="24">
        <v>0</v>
      </c>
      <c r="M6" s="26">
        <v>0</v>
      </c>
      <c r="N6" s="4">
        <f>IF(I6&gt;0,(I6+J6*$J$1+K6*$K$1+L6*$L$1+M6*$M$1),"")</f>
        <v>82.5</v>
      </c>
      <c r="O6" s="8">
        <f>IF(I6&gt;0,(MIN(N$3:N$48)/N6),"")</f>
        <v>1</v>
      </c>
      <c r="P6" s="9">
        <f>IF(I6&gt;0,(ROUND(100*O6,4)),"")</f>
        <v>100</v>
      </c>
      <c r="Q6" s="27">
        <v>0</v>
      </c>
      <c r="R6" s="7">
        <f>Q6/60</f>
        <v>0</v>
      </c>
      <c r="S6" s="26">
        <v>162.38</v>
      </c>
      <c r="T6" s="26">
        <v>0</v>
      </c>
      <c r="U6" s="26">
        <v>0</v>
      </c>
      <c r="V6" s="24">
        <v>0</v>
      </c>
      <c r="W6" s="26">
        <v>0</v>
      </c>
      <c r="X6" s="4">
        <f>IF(S6&gt;0,(S6+T6*$J$1+U6*$K$1+V6*$L$1+W6*$M$1),"")</f>
        <v>162.38</v>
      </c>
      <c r="Y6" s="8">
        <f>IF(S6&gt;0,(MIN(X$3:X$48)/X6),"")</f>
        <v>0.71468161103584182</v>
      </c>
      <c r="Z6" s="9">
        <f>IF(S6&gt;0,(ROUND(100*Y6,4)),"")</f>
        <v>71.468199999999996</v>
      </c>
      <c r="AA6" s="27">
        <v>0</v>
      </c>
      <c r="AB6" s="7">
        <f>AA6/60</f>
        <v>0</v>
      </c>
      <c r="AC6" s="26">
        <v>250</v>
      </c>
      <c r="AD6" s="24">
        <v>0</v>
      </c>
      <c r="AE6" s="26">
        <v>0</v>
      </c>
      <c r="AF6" s="26">
        <v>0</v>
      </c>
      <c r="AG6" s="26">
        <v>0</v>
      </c>
      <c r="AH6" s="4">
        <f>IF(AC6&gt;0,(AC6+AD6*$J$1+AE6*$K$1+AF6*$L$1+AG6*$M$1),"")</f>
        <v>250</v>
      </c>
      <c r="AI6" s="8">
        <f>IF(AC6&gt;0,(MIN(AH$3:AH$48)/AH6),"")</f>
        <v>0.34088000000000002</v>
      </c>
      <c r="AJ6" s="9">
        <f>IF(AC6&gt;0,(ROUND(100*AI6,4)),"")</f>
        <v>34.088000000000001</v>
      </c>
      <c r="AK6" s="25">
        <v>0.49027777777777781</v>
      </c>
      <c r="AL6" s="26">
        <v>0</v>
      </c>
      <c r="AM6" s="7">
        <f>IF(AK6&gt;0,(AK6-F6-H6-R6-AB6+AL6*$AL$1/60/24),"")</f>
        <v>2.7280092592592599E-2</v>
      </c>
      <c r="AN6" s="32">
        <f>AO6*60</f>
        <v>2357.0000000000005</v>
      </c>
      <c r="AO6" s="11">
        <f>IF(AK6&gt;0,(AM6*60*24),"")</f>
        <v>39.283333333333339</v>
      </c>
      <c r="AP6" s="8">
        <f>IF(AK6&gt;0,(MIN(AM$3:AM$48)/AM6),"")</f>
        <v>0.96266440390326768</v>
      </c>
      <c r="AQ6" s="9">
        <f>IF(AK6&gt;0,(ROUND(300*AP6,4)),"")</f>
        <v>288.79930000000002</v>
      </c>
      <c r="AR6" s="13">
        <f>IF(AK6&gt;0,(_xlfn.RANK.EQ(AQ6,AQ$3:AQ$48)),"")</f>
        <v>2</v>
      </c>
      <c r="AS6" s="17">
        <f>IF(AC6&gt;0,(AJ6+Z6+P6),"")</f>
        <v>205.55619999999999</v>
      </c>
      <c r="AT6" s="18">
        <f>IF(AC6&gt;0,(_xlfn.RANK.EQ(AS6,AS$3:AS$48)),"")</f>
        <v>2</v>
      </c>
      <c r="AU6" s="9"/>
      <c r="AV6" s="19">
        <f>IF(AK6&gt;0,(AQ6+AS6),"")</f>
        <v>494.35550000000001</v>
      </c>
      <c r="AW6" s="8">
        <f>IF(AK6&gt;0,(AV6/MAX(AV$3:AV$48)),"")</f>
        <v>0.95923579435812234</v>
      </c>
    </row>
    <row r="7" spans="1:49" x14ac:dyDescent="0.25">
      <c r="A7" s="4">
        <v>10</v>
      </c>
      <c r="B7" s="28" t="s">
        <v>40</v>
      </c>
      <c r="C7" s="28" t="s">
        <v>156</v>
      </c>
      <c r="D7" s="26" t="s">
        <v>33</v>
      </c>
      <c r="E7" s="18">
        <f>IF(AK7&gt;0,(_xlfn.RANK.EQ(AW7,AW$3:AW$48)),"")</f>
        <v>4</v>
      </c>
      <c r="F7" s="29">
        <v>0.62013888888888891</v>
      </c>
      <c r="G7" s="27">
        <v>0.1013888888888889</v>
      </c>
      <c r="H7" s="7">
        <f>G7/60</f>
        <v>1.689814814814815E-3</v>
      </c>
      <c r="I7" s="26">
        <v>131.08000000000001</v>
      </c>
      <c r="J7" s="26">
        <v>0</v>
      </c>
      <c r="K7" s="24">
        <v>0</v>
      </c>
      <c r="L7" s="24">
        <v>0</v>
      </c>
      <c r="M7" s="26">
        <v>0</v>
      </c>
      <c r="N7" s="4">
        <f>IF(I7&gt;0,(I7+J7*$J$1+K7*$K$1+L7*$L$1+M7*$M$1),"")</f>
        <v>131.08000000000001</v>
      </c>
      <c r="O7" s="8">
        <f>IF(I7&gt;0,(MIN(N$3:N$48)/N7),"")</f>
        <v>0.62938663411656992</v>
      </c>
      <c r="P7" s="9">
        <f>IF(I7&gt;0,(ROUND(100*O7,4)),"")</f>
        <v>62.938699999999997</v>
      </c>
      <c r="Q7" s="27">
        <v>0</v>
      </c>
      <c r="R7" s="7">
        <f>Q7/60</f>
        <v>0</v>
      </c>
      <c r="S7" s="26">
        <v>300</v>
      </c>
      <c r="T7" s="26">
        <v>0</v>
      </c>
      <c r="U7" s="26">
        <v>0</v>
      </c>
      <c r="V7" s="24">
        <v>0</v>
      </c>
      <c r="W7" s="26">
        <v>0</v>
      </c>
      <c r="X7" s="4">
        <f>IF(S7&gt;0,(S7+T7*$J$1+U7*$K$1+V7*$L$1+W7*$M$1),"")</f>
        <v>300</v>
      </c>
      <c r="Y7" s="8">
        <f>IF(S7&gt;0,(MIN(X$3:X$48)/X7),"")</f>
        <v>0.38683333333333331</v>
      </c>
      <c r="Z7" s="9">
        <f>IF(S7&gt;0,(ROUND(100*Y7,4)),"")</f>
        <v>38.683300000000003</v>
      </c>
      <c r="AA7" s="27">
        <v>0</v>
      </c>
      <c r="AB7" s="7">
        <f>AA7/60</f>
        <v>0</v>
      </c>
      <c r="AC7" s="26">
        <v>85.22</v>
      </c>
      <c r="AD7" s="24">
        <v>0</v>
      </c>
      <c r="AE7" s="26">
        <v>0</v>
      </c>
      <c r="AF7" s="26">
        <v>0</v>
      </c>
      <c r="AG7" s="26">
        <v>0</v>
      </c>
      <c r="AH7" s="4">
        <f>IF(AC7&gt;0,(AC7+AD7*$J$1+AE7*$K$1+AF7*$L$1+AG7*$M$1),"")</f>
        <v>85.22</v>
      </c>
      <c r="AI7" s="8">
        <f>IF(AC7&gt;0,(MIN(AH$3:AH$48)/AH7),"")</f>
        <v>1</v>
      </c>
      <c r="AJ7" s="9">
        <f>IF(AC7&gt;0,(ROUND(100*AI7,4)),"")</f>
        <v>100</v>
      </c>
      <c r="AK7" s="25">
        <v>0.65138888888888891</v>
      </c>
      <c r="AL7" s="26"/>
      <c r="AM7" s="7">
        <f>IF(AK7&gt;0,(AK7-F7-H7-R7-AB7+AL7*$AL$1/60/24),"")</f>
        <v>2.9560185185185186E-2</v>
      </c>
      <c r="AN7" s="32">
        <f>AO7*60</f>
        <v>2554</v>
      </c>
      <c r="AO7" s="11">
        <f>IF(AK7&gt;0,(AM7*60*24),"")</f>
        <v>42.56666666666667</v>
      </c>
      <c r="AP7" s="8">
        <f>IF(AK7&gt;0,(MIN(AM$3:AM$48)/AM7),"")</f>
        <v>0.88841033672670422</v>
      </c>
      <c r="AQ7" s="9">
        <f>IF(AK7&gt;0,(ROUND(300*AP7,4)),"")</f>
        <v>266.5231</v>
      </c>
      <c r="AR7" s="13">
        <f>IF(AK7&gt;0,(_xlfn.RANK.EQ(AQ7,AQ$3:AQ$48)),"")</f>
        <v>9</v>
      </c>
      <c r="AS7" s="17">
        <f>IF(AC7&gt;0,(AJ7+Z7+P7),"")</f>
        <v>201.62200000000001</v>
      </c>
      <c r="AT7" s="18">
        <f>IF(AC7&gt;0,(_xlfn.RANK.EQ(AS7,AS$3:AS$48)),"")</f>
        <v>3</v>
      </c>
      <c r="AU7" s="9"/>
      <c r="AV7" s="19">
        <f>IF(AK7&gt;0,(AQ7+AS7),"")</f>
        <v>468.14510000000001</v>
      </c>
      <c r="AW7" s="8">
        <f>IF(AK7&gt;0,(AV7/MAX(AV$3:AV$48)),"")</f>
        <v>0.90837775016837607</v>
      </c>
    </row>
    <row r="8" spans="1:49" x14ac:dyDescent="0.25">
      <c r="A8" s="4">
        <v>12</v>
      </c>
      <c r="B8" s="28" t="s">
        <v>157</v>
      </c>
      <c r="C8" s="28" t="s">
        <v>158</v>
      </c>
      <c r="D8" s="26" t="s">
        <v>33</v>
      </c>
      <c r="E8" s="18">
        <f>IF(AK8&gt;0,(_xlfn.RANK.EQ(AW8,AW$3:AW$48)),"")</f>
        <v>5</v>
      </c>
      <c r="F8" s="29">
        <v>0.3347222222222222</v>
      </c>
      <c r="G8" s="27">
        <v>0</v>
      </c>
      <c r="H8" s="7">
        <f>G8/60</f>
        <v>0</v>
      </c>
      <c r="I8" s="26">
        <v>126.36</v>
      </c>
      <c r="J8" s="26">
        <v>0</v>
      </c>
      <c r="K8" s="24">
        <v>0</v>
      </c>
      <c r="L8" s="24">
        <v>0</v>
      </c>
      <c r="M8" s="26">
        <v>0</v>
      </c>
      <c r="N8" s="4">
        <f>IF(I8&gt;0,(I8+J8*$J$1+K8*$K$1+L8*$L$1+M8*$M$1),"")</f>
        <v>126.36</v>
      </c>
      <c r="O8" s="8">
        <f>IF(I8&gt;0,(MIN(N$3:N$48)/N8),"")</f>
        <v>0.65289648622981955</v>
      </c>
      <c r="P8" s="9">
        <f>IF(I8&gt;0,(ROUND(100*O8,4)),"")</f>
        <v>65.289599999999993</v>
      </c>
      <c r="Q8" s="27">
        <v>0</v>
      </c>
      <c r="R8" s="7">
        <f>Q8/60</f>
        <v>0</v>
      </c>
      <c r="S8" s="26">
        <v>166.15</v>
      </c>
      <c r="T8" s="26">
        <v>0</v>
      </c>
      <c r="U8" s="26">
        <v>0</v>
      </c>
      <c r="V8" s="24">
        <v>0</v>
      </c>
      <c r="W8" s="26">
        <v>0</v>
      </c>
      <c r="X8" s="4">
        <f>IF(S8&gt;0,(S8+T8*$J$1+U8*$K$1+V8*$L$1+W8*$M$1),"")</f>
        <v>166.15</v>
      </c>
      <c r="Y8" s="8">
        <f>IF(S8&gt;0,(MIN(X$3:X$48)/X8),"")</f>
        <v>0.69846524225097795</v>
      </c>
      <c r="Z8" s="9">
        <f>IF(S8&gt;0,(ROUND(100*Y8,4)),"")</f>
        <v>69.846500000000006</v>
      </c>
      <c r="AA8" s="27">
        <v>0</v>
      </c>
      <c r="AB8" s="7">
        <f>AA8/60</f>
        <v>0</v>
      </c>
      <c r="AC8" s="26">
        <v>154.62</v>
      </c>
      <c r="AD8" s="24">
        <v>0</v>
      </c>
      <c r="AE8" s="26">
        <v>0</v>
      </c>
      <c r="AF8" s="26">
        <v>0</v>
      </c>
      <c r="AG8" s="26">
        <v>0</v>
      </c>
      <c r="AH8" s="4">
        <f>IF(AC8&gt;0,(AC8+AD8*$J$1+AE8*$K$1+AF8*$L$1+AG8*$M$1),"")</f>
        <v>154.62</v>
      </c>
      <c r="AI8" s="8">
        <f>IF(AC8&gt;0,(MIN(AH$3:AH$48)/AH8),"")</f>
        <v>0.55115767688526707</v>
      </c>
      <c r="AJ8" s="9">
        <f>IF(AC8&gt;0,(ROUND(100*AI8,4)),"")</f>
        <v>55.1158</v>
      </c>
      <c r="AK8" s="25">
        <v>0.36388888888888887</v>
      </c>
      <c r="AL8" s="26"/>
      <c r="AM8" s="7">
        <f>IF(AK8&gt;0,(AK8-F8-H8-R8-AB8+AL8*$AL$1/60/24),"")</f>
        <v>2.9166666666666674E-2</v>
      </c>
      <c r="AN8" s="32">
        <f>AO8*60</f>
        <v>2520.0000000000009</v>
      </c>
      <c r="AO8" s="11">
        <f>IF(AK8&gt;0,(AM8*60*24),"")</f>
        <v>42.000000000000014</v>
      </c>
      <c r="AP8" s="8">
        <f>IF(AK8&gt;0,(MIN(AM$3:AM$48)/AM8),"")</f>
        <v>0.90039682539682619</v>
      </c>
      <c r="AQ8" s="9">
        <f>IF(AK8&gt;0,(ROUND(300*AP8,4)),"")</f>
        <v>270.11900000000003</v>
      </c>
      <c r="AR8" s="13">
        <f>IF(AK8&gt;0,(_xlfn.RANK.EQ(AQ8,AQ$3:AQ$48)),"")</f>
        <v>6</v>
      </c>
      <c r="AS8" s="17">
        <f>IF(AC8&gt;0,(AJ8+Z8+P8),"")</f>
        <v>190.25189999999998</v>
      </c>
      <c r="AT8" s="18">
        <f>IF(AC8&gt;0,(_xlfn.RANK.EQ(AS8,AS$3:AS$48)),"")</f>
        <v>5</v>
      </c>
      <c r="AU8" s="9"/>
      <c r="AV8" s="19">
        <f>IF(AK8&gt;0,(AQ8+AS8),"")</f>
        <v>460.37090000000001</v>
      </c>
      <c r="AW8" s="8">
        <f>IF(AK8&gt;0,(AV8/MAX(AV$3:AV$48)),"")</f>
        <v>0.89329287518974443</v>
      </c>
    </row>
    <row r="9" spans="1:49" x14ac:dyDescent="0.25">
      <c r="A9" s="4">
        <v>6</v>
      </c>
      <c r="B9" s="28" t="s">
        <v>148</v>
      </c>
      <c r="C9" s="28" t="s">
        <v>149</v>
      </c>
      <c r="D9" s="26" t="s">
        <v>33</v>
      </c>
      <c r="E9" s="18">
        <f>IF(AK9&gt;0,(_xlfn.RANK.EQ(AW9,AW$3:AW$48)),"")</f>
        <v>6</v>
      </c>
      <c r="F9" s="29">
        <v>0.60555555555555551</v>
      </c>
      <c r="G9" s="27">
        <v>0.13125000000000001</v>
      </c>
      <c r="H9" s="7">
        <f>G9/60</f>
        <v>2.1875000000000002E-3</v>
      </c>
      <c r="I9" s="26">
        <v>99.84</v>
      </c>
      <c r="J9" s="26">
        <v>0</v>
      </c>
      <c r="K9" s="24">
        <v>0</v>
      </c>
      <c r="L9" s="24">
        <v>0</v>
      </c>
      <c r="M9" s="26">
        <v>0</v>
      </c>
      <c r="N9" s="4">
        <f>IF(I9&gt;0,(I9+J9*$J$1+K9*$K$1+L9*$L$1+M9*$M$1),"")</f>
        <v>99.84</v>
      </c>
      <c r="O9" s="8">
        <f>IF(I9&gt;0,(MIN(N$3:N$48)/N9),"")</f>
        <v>0.82632211538461531</v>
      </c>
      <c r="P9" s="9">
        <f>IF(I9&gt;0,(ROUND(100*O9,4)),"")</f>
        <v>82.632199999999997</v>
      </c>
      <c r="Q9" s="27">
        <v>0</v>
      </c>
      <c r="R9" s="7">
        <f>Q9/60</f>
        <v>0</v>
      </c>
      <c r="S9" s="26">
        <v>220</v>
      </c>
      <c r="T9" s="26">
        <v>0</v>
      </c>
      <c r="U9" s="26">
        <v>0</v>
      </c>
      <c r="V9" s="24">
        <v>0</v>
      </c>
      <c r="W9" s="26">
        <v>0</v>
      </c>
      <c r="X9" s="4">
        <f>IF(S9&gt;0,(S9+T9*$J$1+U9*$K$1+V9*$L$1+W9*$M$1),"")</f>
        <v>220</v>
      </c>
      <c r="Y9" s="8">
        <f>IF(S9&gt;0,(MIN(X$3:X$48)/X9),"")</f>
        <v>0.52749999999999997</v>
      </c>
      <c r="Z9" s="9">
        <f>IF(S9&gt;0,(ROUND(100*Y9,4)),"")</f>
        <v>52.75</v>
      </c>
      <c r="AA9" s="27">
        <v>0</v>
      </c>
      <c r="AB9" s="7">
        <f>AA9/60</f>
        <v>0</v>
      </c>
      <c r="AC9" s="26">
        <v>280</v>
      </c>
      <c r="AD9" s="24">
        <v>0</v>
      </c>
      <c r="AE9" s="26">
        <v>0</v>
      </c>
      <c r="AF9" s="26">
        <v>0</v>
      </c>
      <c r="AG9" s="26">
        <v>0</v>
      </c>
      <c r="AH9" s="4">
        <f>IF(AC9&gt;0,(AC9+AD9*$J$1+AE9*$K$1+AF9*$L$1+AG9*$M$1),"")</f>
        <v>280</v>
      </c>
      <c r="AI9" s="8">
        <f>IF(AC9&gt;0,(MIN(AH$3:AH$48)/AH9),"")</f>
        <v>0.30435714285714283</v>
      </c>
      <c r="AJ9" s="9">
        <f>IF(AC9&gt;0,(ROUND(100*AI9,4)),"")</f>
        <v>30.435700000000001</v>
      </c>
      <c r="AK9" s="25">
        <v>0.63611111111111118</v>
      </c>
      <c r="AL9" s="26"/>
      <c r="AM9" s="7">
        <f>IF(AK9&gt;0,(AK9-F9-H9-R9-AB9+AL9*$AL$1/60/24),"")</f>
        <v>2.8368055555555667E-2</v>
      </c>
      <c r="AN9" s="32">
        <f>AO9*60</f>
        <v>2451.00000000001</v>
      </c>
      <c r="AO9" s="11">
        <f>IF(AK9&gt;0,(AM9*60*24),"")</f>
        <v>40.850000000000165</v>
      </c>
      <c r="AP9" s="8">
        <f>IF(AK9&gt;0,(MIN(AM$3:AM$48)/AM9),"")</f>
        <v>0.92574459404324505</v>
      </c>
      <c r="AQ9" s="9">
        <f>IF(AK9&gt;0,(ROUND(300*AP9,4)),"")</f>
        <v>277.72340000000003</v>
      </c>
      <c r="AR9" s="13">
        <f>IF(AK9&gt;0,(_xlfn.RANK.EQ(AQ9,AQ$3:AQ$48)),"")</f>
        <v>5</v>
      </c>
      <c r="AS9" s="17">
        <f>IF(AC9&gt;0,(AJ9+Z9+P9),"")</f>
        <v>165.81790000000001</v>
      </c>
      <c r="AT9" s="18">
        <f>IF(AC9&gt;0,(_xlfn.RANK.EQ(AS9,AS$3:AS$48)),"")</f>
        <v>6</v>
      </c>
      <c r="AU9" s="9"/>
      <c r="AV9" s="19">
        <f>IF(AK9&gt;0,(AQ9+AS9),"")</f>
        <v>443.54130000000004</v>
      </c>
      <c r="AW9" s="8">
        <f>IF(AK9&gt;0,(AV9/MAX(AV$3:AV$48)),"")</f>
        <v>0.86063711486194505</v>
      </c>
    </row>
    <row r="10" spans="1:49" x14ac:dyDescent="0.25">
      <c r="A10" s="4">
        <v>4</v>
      </c>
      <c r="B10" s="28" t="s">
        <v>47</v>
      </c>
      <c r="C10" s="28" t="s">
        <v>48</v>
      </c>
      <c r="D10" s="26" t="s">
        <v>33</v>
      </c>
      <c r="E10" s="18">
        <f>IF(AK10&gt;0,(_xlfn.RANK.EQ(AW10,AW$3:AW$48)),"")</f>
        <v>7</v>
      </c>
      <c r="F10" s="29">
        <v>0.47013888888888888</v>
      </c>
      <c r="G10" s="27">
        <v>5.6250000000000001E-2</v>
      </c>
      <c r="H10" s="7">
        <f>G10/60</f>
        <v>9.3750000000000007E-4</v>
      </c>
      <c r="I10" s="26">
        <v>131.13</v>
      </c>
      <c r="J10" s="26">
        <v>0</v>
      </c>
      <c r="K10" s="24">
        <v>0</v>
      </c>
      <c r="L10" s="24">
        <v>0</v>
      </c>
      <c r="M10" s="26">
        <v>0</v>
      </c>
      <c r="N10" s="4">
        <f>IF(I10&gt;0,(I10+J10*$J$1+K10*$K$1+L10*$L$1+M10*$M$1),"")</f>
        <v>131.13</v>
      </c>
      <c r="O10" s="8">
        <f>IF(I10&gt;0,(MIN(N$3:N$48)/N10),"")</f>
        <v>0.62914664836421874</v>
      </c>
      <c r="P10" s="9">
        <f>IF(I10&gt;0,(ROUND(100*O10,4)),"")</f>
        <v>62.914700000000003</v>
      </c>
      <c r="Q10" s="27">
        <v>0.4458333333333333</v>
      </c>
      <c r="R10" s="7">
        <f>Q10/60</f>
        <v>7.4305555555555548E-3</v>
      </c>
      <c r="S10" s="26">
        <v>173.41</v>
      </c>
      <c r="T10" s="26">
        <v>0</v>
      </c>
      <c r="U10" s="26">
        <v>0</v>
      </c>
      <c r="V10" s="24">
        <v>0</v>
      </c>
      <c r="W10" s="26">
        <v>0</v>
      </c>
      <c r="X10" s="4">
        <f>IF(S10&gt;0,(S10+T10*$J$1+U10*$K$1+V10*$L$1+W10*$M$1),"")</f>
        <v>173.41</v>
      </c>
      <c r="Y10" s="8">
        <f>IF(S10&gt;0,(MIN(X$3:X$48)/X10),"")</f>
        <v>0.66922322818753244</v>
      </c>
      <c r="Z10" s="9">
        <f>IF(S10&gt;0,(ROUND(100*Y10,4)),"")</f>
        <v>66.922300000000007</v>
      </c>
      <c r="AA10" s="27">
        <v>0.17916666666666667</v>
      </c>
      <c r="AB10" s="7">
        <f>AA10/60</f>
        <v>2.9861111111111113E-3</v>
      </c>
      <c r="AC10" s="26">
        <v>340</v>
      </c>
      <c r="AD10" s="24">
        <v>0</v>
      </c>
      <c r="AE10" s="26">
        <v>0</v>
      </c>
      <c r="AF10" s="26">
        <v>0</v>
      </c>
      <c r="AG10" s="26">
        <v>0</v>
      </c>
      <c r="AH10" s="4">
        <f>IF(AC10&gt;0,(AC10+AD10*$J$1+AE10*$K$1+AF10*$L$1+AG10*$M$1),"")</f>
        <v>340</v>
      </c>
      <c r="AI10" s="8">
        <f>IF(AC10&gt;0,(MIN(AH$3:AH$48)/AH10),"")</f>
        <v>0.25064705882352939</v>
      </c>
      <c r="AJ10" s="9">
        <f>IF(AC10&gt;0,(ROUND(100*AI10,4)),"")</f>
        <v>25.064699999999998</v>
      </c>
      <c r="AK10" s="25">
        <v>0.50972222222222219</v>
      </c>
      <c r="AL10" s="26">
        <v>0</v>
      </c>
      <c r="AM10" s="7">
        <f>IF(AK10&gt;0,(AK10-F10-H10-R10-AB10+AL10*$AL$1/60/24),"")</f>
        <v>2.8229166666666639E-2</v>
      </c>
      <c r="AN10" s="32">
        <f>AO10*60</f>
        <v>2438.9999999999977</v>
      </c>
      <c r="AO10" s="11">
        <f>IF(AK10&gt;0,(AM10*60*24),"")</f>
        <v>40.649999999999963</v>
      </c>
      <c r="AP10" s="8">
        <f>IF(AK10&gt;0,(MIN(AM$3:AM$48)/AM10),"")</f>
        <v>0.93029930299303187</v>
      </c>
      <c r="AQ10" s="9">
        <f>IF(AK10&gt;0,(ROUND(300*AP10,4)),"")</f>
        <v>279.08980000000003</v>
      </c>
      <c r="AR10" s="13">
        <f>IF(AK10&gt;0,(_xlfn.RANK.EQ(AQ10,AQ$3:AQ$48)),"")</f>
        <v>4</v>
      </c>
      <c r="AS10" s="17">
        <f>IF(AC10&gt;0,(AJ10+Z10+P10),"")</f>
        <v>154.90170000000001</v>
      </c>
      <c r="AT10" s="18">
        <f>IF(AC10&gt;0,(_xlfn.RANK.EQ(AS10,AS$3:AS$48)),"")</f>
        <v>7</v>
      </c>
      <c r="AU10" s="9"/>
      <c r="AV10" s="19">
        <f>IF(AK10&gt;0,(AQ10+AS10),"")</f>
        <v>433.99150000000003</v>
      </c>
      <c r="AW10" s="8">
        <f>IF(AK10&gt;0,(AV10/MAX(AV$3:AV$48)),"")</f>
        <v>0.84210690737166494</v>
      </c>
    </row>
    <row r="11" spans="1:49" x14ac:dyDescent="0.25">
      <c r="A11" s="4">
        <v>9</v>
      </c>
      <c r="B11" s="28" t="s">
        <v>154</v>
      </c>
      <c r="C11" s="28" t="s">
        <v>155</v>
      </c>
      <c r="D11" s="26" t="s">
        <v>33</v>
      </c>
      <c r="E11" s="18">
        <f>IF(AK11&gt;0,(_xlfn.RANK.EQ(AW11,AW$3:AW$48)),"")</f>
        <v>8</v>
      </c>
      <c r="F11" s="29">
        <v>0.61527777777777781</v>
      </c>
      <c r="G11" s="27">
        <v>0.10625</v>
      </c>
      <c r="H11" s="7">
        <f>G11/60</f>
        <v>1.7708333333333332E-3</v>
      </c>
      <c r="I11" s="26">
        <v>200</v>
      </c>
      <c r="J11" s="26">
        <v>0</v>
      </c>
      <c r="K11" s="24">
        <v>0</v>
      </c>
      <c r="L11" s="24">
        <v>0</v>
      </c>
      <c r="M11" s="26">
        <v>0</v>
      </c>
      <c r="N11" s="4">
        <f>IF(I11&gt;0,(I11+J11*$J$1+K11*$K$1+L11*$L$1+M11*$M$1),"")</f>
        <v>200</v>
      </c>
      <c r="O11" s="8">
        <f>IF(I11&gt;0,(MIN(N$3:N$48)/N11),"")</f>
        <v>0.41249999999999998</v>
      </c>
      <c r="P11" s="9">
        <f>IF(I11&gt;0,(ROUND(100*O11,4)),"")</f>
        <v>41.25</v>
      </c>
      <c r="Q11" s="27">
        <v>0</v>
      </c>
      <c r="R11" s="7">
        <f>Q11/60</f>
        <v>0</v>
      </c>
      <c r="S11" s="26">
        <v>179.15</v>
      </c>
      <c r="T11" s="26">
        <v>0</v>
      </c>
      <c r="U11" s="26">
        <v>0</v>
      </c>
      <c r="V11" s="24">
        <v>0</v>
      </c>
      <c r="W11" s="26">
        <v>0</v>
      </c>
      <c r="X11" s="4">
        <f>IF(S11&gt;0,(S11+T11*$J$1+U11*$K$1+V11*$L$1+W11*$M$1),"")</f>
        <v>179.15</v>
      </c>
      <c r="Y11" s="8">
        <f>IF(S11&gt;0,(MIN(X$3:X$48)/X11),"")</f>
        <v>0.64778118894780912</v>
      </c>
      <c r="Z11" s="9">
        <f>IF(S11&gt;0,(ROUND(100*Y11,4)),"")</f>
        <v>64.778099999999995</v>
      </c>
      <c r="AA11" s="27">
        <v>0</v>
      </c>
      <c r="AB11" s="7">
        <f>AA11/60</f>
        <v>0</v>
      </c>
      <c r="AC11" s="26">
        <v>310</v>
      </c>
      <c r="AD11" s="24">
        <v>0</v>
      </c>
      <c r="AE11" s="26">
        <v>0</v>
      </c>
      <c r="AF11" s="26">
        <v>0</v>
      </c>
      <c r="AG11" s="26">
        <v>0</v>
      </c>
      <c r="AH11" s="4">
        <f>IF(AC11&gt;0,(AC11+AD11*$J$1+AE11*$K$1+AF11*$L$1+AG11*$M$1),"")</f>
        <v>310</v>
      </c>
      <c r="AI11" s="8">
        <f>IF(AC11&gt;0,(MIN(AH$3:AH$48)/AH11),"")</f>
        <v>0.2749032258064516</v>
      </c>
      <c r="AJ11" s="9">
        <f>IF(AC11&gt;0,(ROUND(100*AI11,4)),"")</f>
        <v>27.490300000000001</v>
      </c>
      <c r="AK11" s="25">
        <v>0.64652777777777781</v>
      </c>
      <c r="AL11" s="26"/>
      <c r="AM11" s="7">
        <f>IF(AK11&gt;0,(AK11-F11-H11-R11-AB11+AL11*$AL$1/60/24),"")</f>
        <v>2.9479166666666667E-2</v>
      </c>
      <c r="AN11" s="32">
        <f>AO11*60</f>
        <v>2547</v>
      </c>
      <c r="AO11" s="11">
        <f>IF(AK11&gt;0,(AM11*60*24),"")</f>
        <v>42.45</v>
      </c>
      <c r="AP11" s="8">
        <f>IF(AK11&gt;0,(MIN(AM$3:AM$48)/AM11),"")</f>
        <v>0.89085198272477528</v>
      </c>
      <c r="AQ11" s="9">
        <f>IF(AK11&gt;0,(ROUND(300*AP11,4)),"")</f>
        <v>267.25560000000002</v>
      </c>
      <c r="AR11" s="13">
        <f>IF(AK11&gt;0,(_xlfn.RANK.EQ(AQ11,AQ$3:AQ$48)),"")</f>
        <v>8</v>
      </c>
      <c r="AS11" s="17">
        <f>IF(AC11&gt;0,(AJ11+Z11+P11),"")</f>
        <v>133.51839999999999</v>
      </c>
      <c r="AT11" s="18">
        <f>IF(AC11&gt;0,(_xlfn.RANK.EQ(AS11,AS$3:AS$48)),"")</f>
        <v>9</v>
      </c>
      <c r="AU11" s="9"/>
      <c r="AV11" s="19">
        <f>IF(AK11&gt;0,(AQ11+AS11),"")</f>
        <v>400.774</v>
      </c>
      <c r="AW11" s="8">
        <f>IF(AK11&gt;0,(AV11/MAX(AV$3:AV$48)),"")</f>
        <v>0.77765245101568026</v>
      </c>
    </row>
    <row r="12" spans="1:49" x14ac:dyDescent="0.25">
      <c r="A12" s="4">
        <v>1</v>
      </c>
      <c r="B12" s="28" t="s">
        <v>40</v>
      </c>
      <c r="C12" s="28" t="s">
        <v>41</v>
      </c>
      <c r="D12" s="26" t="s">
        <v>33</v>
      </c>
      <c r="E12" s="18">
        <f>IF(AK12&gt;0,(_xlfn.RANK.EQ(AW12,AW$3:AW$48)),"")</f>
        <v>9</v>
      </c>
      <c r="F12" s="29">
        <v>0.4458333333333333</v>
      </c>
      <c r="G12" s="27">
        <v>9.9999999999999992E-2</v>
      </c>
      <c r="H12" s="7">
        <f>G12/60</f>
        <v>1.6666666666666666E-3</v>
      </c>
      <c r="I12" s="26">
        <v>169.61</v>
      </c>
      <c r="J12" s="26">
        <v>0</v>
      </c>
      <c r="K12" s="24">
        <v>0</v>
      </c>
      <c r="L12" s="24">
        <v>0</v>
      </c>
      <c r="M12" s="26">
        <v>0</v>
      </c>
      <c r="N12" s="4">
        <f>IF(I12&gt;0,(I12+J12*$J$1+K12*$K$1+L12*$L$1+M12*$M$1),"")</f>
        <v>169.61</v>
      </c>
      <c r="O12" s="8">
        <f>IF(I12&gt;0,(MIN(N$3:N$48)/N12),"")</f>
        <v>0.48640999941041207</v>
      </c>
      <c r="P12" s="9">
        <f>IF(I12&gt;0,(ROUND(100*O12,4)),"")</f>
        <v>48.640999999999998</v>
      </c>
      <c r="Q12" s="27">
        <v>0</v>
      </c>
      <c r="R12" s="7">
        <f>Q12/60</f>
        <v>0</v>
      </c>
      <c r="S12" s="26">
        <v>172.07</v>
      </c>
      <c r="T12" s="26">
        <v>0</v>
      </c>
      <c r="U12" s="26">
        <v>0</v>
      </c>
      <c r="V12" s="24">
        <v>0</v>
      </c>
      <c r="W12" s="26">
        <v>0</v>
      </c>
      <c r="X12" s="4">
        <f>IF(S12&gt;0,(S12+T12*$J$1+U12*$K$1+V12*$L$1+W12*$M$1),"")</f>
        <v>172.07</v>
      </c>
      <c r="Y12" s="8">
        <f>IF(S12&gt;0,(MIN(X$3:X$48)/X12),"")</f>
        <v>0.67443482303713609</v>
      </c>
      <c r="Z12" s="9">
        <f>IF(S12&gt;0,(ROUND(100*Y12,4)),"")</f>
        <v>67.4435</v>
      </c>
      <c r="AA12" s="27">
        <v>0</v>
      </c>
      <c r="AB12" s="7">
        <f>AA12/60</f>
        <v>0</v>
      </c>
      <c r="AC12" s="26">
        <v>310</v>
      </c>
      <c r="AD12" s="24">
        <v>0</v>
      </c>
      <c r="AE12" s="26">
        <v>0</v>
      </c>
      <c r="AF12" s="26">
        <v>0</v>
      </c>
      <c r="AG12" s="26">
        <v>0</v>
      </c>
      <c r="AH12" s="4">
        <f>IF(AC12&gt;0,(AC12+AD12*$J$1+AE12*$K$1+AF12*$L$1+AG12*$M$1),"")</f>
        <v>310</v>
      </c>
      <c r="AI12" s="8">
        <f>IF(AC12&gt;0,(MIN(AH$3:AH$48)/AH12),"")</f>
        <v>0.2749032258064516</v>
      </c>
      <c r="AJ12" s="9">
        <f>IF(AC12&gt;0,(ROUND(100*AI12,4)),"")</f>
        <v>27.490300000000001</v>
      </c>
      <c r="AK12" s="25">
        <v>0.47916666666666669</v>
      </c>
      <c r="AL12" s="26">
        <v>0</v>
      </c>
      <c r="AM12" s="7">
        <f>IF(AK12&gt;0,(AK12-F12-H12-R12-AB12+AL12*$AL$1/60/24),"")</f>
        <v>3.1666666666666718E-2</v>
      </c>
      <c r="AN12" s="32">
        <f>AO12*60</f>
        <v>2736.0000000000045</v>
      </c>
      <c r="AO12" s="11">
        <f>IF(AK12&gt;0,(AM12*60*24),"")</f>
        <v>45.600000000000072</v>
      </c>
      <c r="AP12" s="8">
        <f>IF(AK12&gt;0,(MIN(AM$3:AM$48)/AM12),"")</f>
        <v>0.82931286549707561</v>
      </c>
      <c r="AQ12" s="9">
        <f>IF(AK12&gt;0,(ROUND(300*AP12,4)),"")</f>
        <v>248.79390000000001</v>
      </c>
      <c r="AR12" s="13">
        <f>IF(AK12&gt;0,(_xlfn.RANK.EQ(AQ12,AQ$3:AQ$48)),"")</f>
        <v>11</v>
      </c>
      <c r="AS12" s="17">
        <f>IF(AC12&gt;0,(AJ12+Z12+P12),"")</f>
        <v>143.57480000000001</v>
      </c>
      <c r="AT12" s="18">
        <f>IF(AC12&gt;0,(_xlfn.RANK.EQ(AS12,AS$3:AS$48)),"")</f>
        <v>8</v>
      </c>
      <c r="AU12" s="9"/>
      <c r="AV12" s="19">
        <f>IF(AK12&gt;0,(AQ12+AS12),"")</f>
        <v>392.36869999999999</v>
      </c>
      <c r="AW12" s="8">
        <f>IF(AK12&gt;0,(AV12/MAX(AV$3:AV$48)),"")</f>
        <v>0.76134300442852121</v>
      </c>
    </row>
    <row r="13" spans="1:49" x14ac:dyDescent="0.25">
      <c r="A13" s="4">
        <v>13</v>
      </c>
      <c r="B13" s="28" t="s">
        <v>45</v>
      </c>
      <c r="C13" s="28" t="s">
        <v>159</v>
      </c>
      <c r="D13" s="26" t="s">
        <v>33</v>
      </c>
      <c r="E13" s="18">
        <f>IF(AK13&gt;0,(_xlfn.RANK.EQ(AW13,AW$3:AW$48)),"")</f>
        <v>10</v>
      </c>
      <c r="F13" s="29">
        <v>0.33819444444444446</v>
      </c>
      <c r="G13" s="27">
        <v>2.4999999999999998E-2</v>
      </c>
      <c r="H13" s="7">
        <f>G13/60</f>
        <v>4.1666666666666664E-4</v>
      </c>
      <c r="I13" s="26">
        <v>190</v>
      </c>
      <c r="J13" s="26">
        <v>0</v>
      </c>
      <c r="K13" s="24">
        <v>0</v>
      </c>
      <c r="L13" s="24">
        <v>0</v>
      </c>
      <c r="M13" s="26">
        <v>0</v>
      </c>
      <c r="N13" s="4">
        <f>IF(I13&gt;0,(I13+J13*$J$1+K13*$K$1+L13*$L$1+M13*$M$1),"")</f>
        <v>190</v>
      </c>
      <c r="O13" s="8">
        <f>IF(I13&gt;0,(MIN(N$3:N$48)/N13),"")</f>
        <v>0.43421052631578949</v>
      </c>
      <c r="P13" s="9">
        <f>IF(I13&gt;0,(ROUND(100*O13,4)),"")</f>
        <v>43.421100000000003</v>
      </c>
      <c r="Q13" s="27">
        <v>0</v>
      </c>
      <c r="R13" s="7">
        <f>Q13/60</f>
        <v>0</v>
      </c>
      <c r="S13" s="26">
        <v>420</v>
      </c>
      <c r="T13" s="26">
        <v>0</v>
      </c>
      <c r="U13" s="26">
        <v>0</v>
      </c>
      <c r="V13" s="24">
        <v>0</v>
      </c>
      <c r="W13" s="26">
        <v>0</v>
      </c>
      <c r="X13" s="4">
        <f>IF(S13&gt;0,(S13+T13*$J$1+U13*$K$1+V13*$L$1+W13*$M$1),"")</f>
        <v>420</v>
      </c>
      <c r="Y13" s="8">
        <f>IF(S13&gt;0,(MIN(X$3:X$48)/X13),"")</f>
        <v>0.27630952380952378</v>
      </c>
      <c r="Z13" s="9">
        <f>IF(S13&gt;0,(ROUND(100*Y13,4)),"")</f>
        <v>27.631</v>
      </c>
      <c r="AA13" s="27">
        <v>0</v>
      </c>
      <c r="AB13" s="7">
        <f>AA13/60</f>
        <v>0</v>
      </c>
      <c r="AC13" s="26">
        <v>269.97000000000003</v>
      </c>
      <c r="AD13" s="24">
        <v>0</v>
      </c>
      <c r="AE13" s="26">
        <v>0</v>
      </c>
      <c r="AF13" s="26">
        <v>0</v>
      </c>
      <c r="AG13" s="26">
        <v>0</v>
      </c>
      <c r="AH13" s="4">
        <f>IF(AC13&gt;0,(AC13+AD13*$J$1+AE13*$K$1+AF13*$L$1+AG13*$M$1),"")</f>
        <v>269.97000000000003</v>
      </c>
      <c r="AI13" s="8">
        <f>IF(AC13&gt;0,(MIN(AH$3:AH$48)/AH13),"")</f>
        <v>0.31566470348557246</v>
      </c>
      <c r="AJ13" s="9">
        <f>IF(AC13&gt;0,(ROUND(100*AI13,4)),"")</f>
        <v>31.566500000000001</v>
      </c>
      <c r="AK13" s="25">
        <v>0.36805555555555558</v>
      </c>
      <c r="AL13" s="26"/>
      <c r="AM13" s="7">
        <f>IF(AK13&gt;0,(AK13-F13-H13-R13-AB13+AL13*$AL$1/60/24),"")</f>
        <v>2.944444444444445E-2</v>
      </c>
      <c r="AN13" s="32">
        <f>AO13*60</f>
        <v>2544.0000000000005</v>
      </c>
      <c r="AO13" s="11">
        <f>IF(AK13&gt;0,(AM13*60*24),"")</f>
        <v>42.400000000000006</v>
      </c>
      <c r="AP13" s="8">
        <f>IF(AK13&gt;0,(MIN(AM$3:AM$48)/AM13),"")</f>
        <v>0.89190251572327128</v>
      </c>
      <c r="AQ13" s="9">
        <f>IF(AK13&gt;0,(ROUND(300*AP13,4)),"")</f>
        <v>267.57080000000002</v>
      </c>
      <c r="AR13" s="13">
        <f>IF(AK13&gt;0,(_xlfn.RANK.EQ(AQ13,AQ$3:AQ$48)),"")</f>
        <v>7</v>
      </c>
      <c r="AS13" s="17">
        <f>IF(AC13&gt;0,(AJ13+Z13+P13),"")</f>
        <v>102.61860000000001</v>
      </c>
      <c r="AT13" s="18">
        <f>IF(AC13&gt;0,(_xlfn.RANK.EQ(AS13,AS$3:AS$48)),"")</f>
        <v>11</v>
      </c>
      <c r="AU13" s="9"/>
      <c r="AV13" s="19">
        <f>IF(AK13&gt;0,(AQ13+AS13),"")</f>
        <v>370.18940000000003</v>
      </c>
      <c r="AW13" s="8">
        <f>IF(AK13&gt;0,(AV13/MAX(AV$3:AV$48)),"")</f>
        <v>0.71830681194394874</v>
      </c>
    </row>
    <row r="14" spans="1:49" x14ac:dyDescent="0.25">
      <c r="A14" s="4">
        <v>7</v>
      </c>
      <c r="B14" s="28" t="s">
        <v>150</v>
      </c>
      <c r="C14" s="28" t="s">
        <v>151</v>
      </c>
      <c r="D14" s="26" t="s">
        <v>33</v>
      </c>
      <c r="E14" s="18">
        <f>IF(AK14&gt;0,(_xlfn.RANK.EQ(AW14,AW$3:AW$48)),"")</f>
        <v>11</v>
      </c>
      <c r="F14" s="29">
        <v>0.60069444444444442</v>
      </c>
      <c r="G14" s="27">
        <v>0</v>
      </c>
      <c r="H14" s="7">
        <f>G14/60</f>
        <v>0</v>
      </c>
      <c r="I14" s="26">
        <v>260</v>
      </c>
      <c r="J14" s="26">
        <v>0</v>
      </c>
      <c r="K14" s="24">
        <v>0</v>
      </c>
      <c r="L14" s="24">
        <v>0</v>
      </c>
      <c r="M14" s="26">
        <v>0</v>
      </c>
      <c r="N14" s="4">
        <f>IF(I14&gt;0,(I14+J14*$J$1+K14*$K$1+L14*$L$1+M14*$M$1),"")</f>
        <v>260</v>
      </c>
      <c r="O14" s="8">
        <f>IF(I14&gt;0,(MIN(N$3:N$48)/N14),"")</f>
        <v>0.31730769230769229</v>
      </c>
      <c r="P14" s="9">
        <f>IF(I14&gt;0,(ROUND(100*O14,4)),"")</f>
        <v>31.730799999999999</v>
      </c>
      <c r="Q14" s="27">
        <v>0</v>
      </c>
      <c r="R14" s="7">
        <f>Q14/60</f>
        <v>0</v>
      </c>
      <c r="S14" s="26">
        <v>330</v>
      </c>
      <c r="T14" s="26">
        <v>0</v>
      </c>
      <c r="U14" s="26">
        <v>0</v>
      </c>
      <c r="V14" s="24">
        <v>0</v>
      </c>
      <c r="W14" s="26">
        <v>0</v>
      </c>
      <c r="X14" s="4">
        <f>IF(S14&gt;0,(S14+T14*$J$1+U14*$K$1+V14*$L$1+W14*$M$1),"")</f>
        <v>330</v>
      </c>
      <c r="Y14" s="8">
        <f>IF(S14&gt;0,(MIN(X$3:X$48)/X14),"")</f>
        <v>0.35166666666666668</v>
      </c>
      <c r="Z14" s="9">
        <f>IF(S14&gt;0,(ROUND(100*Y14,4)),"")</f>
        <v>35.166699999999999</v>
      </c>
      <c r="AA14" s="27">
        <v>0</v>
      </c>
      <c r="AB14" s="7">
        <f>AA14/60</f>
        <v>0</v>
      </c>
      <c r="AC14" s="26">
        <v>340</v>
      </c>
      <c r="AD14" s="24">
        <v>0</v>
      </c>
      <c r="AE14" s="26">
        <v>0</v>
      </c>
      <c r="AF14" s="26">
        <v>0</v>
      </c>
      <c r="AG14" s="26">
        <v>0</v>
      </c>
      <c r="AH14" s="4">
        <f>IF(AC14&gt;0,(AC14+AD14*$J$1+AE14*$K$1+AF14*$L$1+AG14*$M$1),"")</f>
        <v>340</v>
      </c>
      <c r="AI14" s="8">
        <f>IF(AC14&gt;0,(MIN(AH$3:AH$48)/AH14),"")</f>
        <v>0.25064705882352939</v>
      </c>
      <c r="AJ14" s="9">
        <f>IF(AC14&gt;0,(ROUND(100*AI14,4)),"")</f>
        <v>25.064699999999998</v>
      </c>
      <c r="AK14" s="25">
        <v>0.63263888888888886</v>
      </c>
      <c r="AL14" s="26"/>
      <c r="AM14" s="7">
        <f>IF(AK14&gt;0,(AK14-F14-H14-R14-AB14+AL14*$AL$1/60/24),"")</f>
        <v>3.1944444444444442E-2</v>
      </c>
      <c r="AN14" s="32">
        <f>AO14*60</f>
        <v>2760</v>
      </c>
      <c r="AO14" s="11">
        <f>IF(AK14&gt;0,(AM14*60*24),"")</f>
        <v>46</v>
      </c>
      <c r="AP14" s="8">
        <f>IF(AK14&gt;0,(MIN(AM$3:AM$48)/AM14),"")</f>
        <v>0.82210144927536333</v>
      </c>
      <c r="AQ14" s="9">
        <f>IF(AK14&gt;0,(ROUND(300*AP14,4)),"")</f>
        <v>246.63040000000001</v>
      </c>
      <c r="AR14" s="13">
        <f>IF(AK14&gt;0,(_xlfn.RANK.EQ(AQ14,AQ$3:AQ$48)),"")</f>
        <v>12</v>
      </c>
      <c r="AS14" s="17">
        <f>IF(AC14&gt;0,(AJ14+Z14+P14),"")</f>
        <v>91.962199999999996</v>
      </c>
      <c r="AT14" s="18">
        <f>IF(AC14&gt;0,(_xlfn.RANK.EQ(AS14,AS$3:AS$48)),"")</f>
        <v>12</v>
      </c>
      <c r="AU14" s="9"/>
      <c r="AV14" s="19">
        <f>IF(AK14&gt;0,(AQ14+AS14),"")</f>
        <v>338.5926</v>
      </c>
      <c r="AW14" s="8">
        <f>IF(AK14&gt;0,(AV14/MAX(AV$3:AV$48)),"")</f>
        <v>0.65699712377991548</v>
      </c>
    </row>
    <row r="15" spans="1:49" x14ac:dyDescent="0.25">
      <c r="A15" s="4">
        <v>8</v>
      </c>
      <c r="B15" s="28" t="s">
        <v>152</v>
      </c>
      <c r="C15" s="28" t="s">
        <v>153</v>
      </c>
      <c r="D15" s="26" t="s">
        <v>33</v>
      </c>
      <c r="E15" s="18">
        <f>IF(AK15&gt;0,(_xlfn.RANK.EQ(AW15,AW$3:AW$48)),"")</f>
        <v>12</v>
      </c>
      <c r="F15" s="29">
        <v>0.61041666666666672</v>
      </c>
      <c r="G15" s="27">
        <v>8.3333333333333329E-2</v>
      </c>
      <c r="H15" s="7">
        <f>G15/60</f>
        <v>1.3888888888888887E-3</v>
      </c>
      <c r="I15" s="26">
        <v>240</v>
      </c>
      <c r="J15" s="26">
        <v>0</v>
      </c>
      <c r="K15" s="24">
        <v>0</v>
      </c>
      <c r="L15" s="24">
        <v>0</v>
      </c>
      <c r="M15" s="26">
        <v>0</v>
      </c>
      <c r="N15" s="4">
        <f>IF(I15&gt;0,(I15+J15*$J$1+K15*$K$1+L15*$L$1+M15*$M$1),"")</f>
        <v>240</v>
      </c>
      <c r="O15" s="8">
        <f>IF(I15&gt;0,(MIN(N$3:N$48)/N15),"")</f>
        <v>0.34375</v>
      </c>
      <c r="P15" s="9">
        <f>IF(I15&gt;0,(ROUND(100*O15,4)),"")</f>
        <v>34.375</v>
      </c>
      <c r="Q15" s="27">
        <v>0</v>
      </c>
      <c r="R15" s="7">
        <f>Q15/60</f>
        <v>0</v>
      </c>
      <c r="S15" s="26">
        <v>470</v>
      </c>
      <c r="T15" s="26">
        <v>0</v>
      </c>
      <c r="U15" s="26">
        <v>0</v>
      </c>
      <c r="V15" s="24">
        <v>0</v>
      </c>
      <c r="W15" s="26">
        <v>0</v>
      </c>
      <c r="X15" s="4">
        <f>IF(S15&gt;0,(S15+T15*$J$1+U15*$K$1+V15*$L$1+W15*$M$1),"")</f>
        <v>470</v>
      </c>
      <c r="Y15" s="8">
        <f>IF(S15&gt;0,(MIN(X$3:X$48)/X15),"")</f>
        <v>0.24691489361702126</v>
      </c>
      <c r="Z15" s="9">
        <f>IF(S15&gt;0,(ROUND(100*Y15,4)),"")</f>
        <v>24.691500000000001</v>
      </c>
      <c r="AA15" s="27">
        <v>0</v>
      </c>
      <c r="AB15" s="7">
        <f>AA15/60</f>
        <v>0</v>
      </c>
      <c r="AC15" s="26">
        <v>340</v>
      </c>
      <c r="AD15" s="24">
        <v>0</v>
      </c>
      <c r="AE15" s="26">
        <v>0</v>
      </c>
      <c r="AF15" s="26">
        <v>0</v>
      </c>
      <c r="AG15" s="26">
        <v>0</v>
      </c>
      <c r="AH15" s="4">
        <f>IF(AC15&gt;0,(AC15+AD15*$J$1+AE15*$K$1+AF15*$L$1+AG15*$M$1),"")</f>
        <v>340</v>
      </c>
      <c r="AI15" s="8">
        <f>IF(AC15&gt;0,(MIN(AH$3:AH$48)/AH15),"")</f>
        <v>0.25064705882352939</v>
      </c>
      <c r="AJ15" s="9">
        <f>IF(AC15&gt;0,(ROUND(100*AI15,4)),"")</f>
        <v>25.064699999999998</v>
      </c>
      <c r="AK15" s="25">
        <v>0.6430555555555556</v>
      </c>
      <c r="AL15" s="26"/>
      <c r="AM15" s="7">
        <f>IF(AK15&gt;0,(AK15-F15-H15-R15-AB15+AL15*$AL$1/60/24),"")</f>
        <v>3.1249999999999997E-2</v>
      </c>
      <c r="AN15" s="32">
        <f>AO15*60</f>
        <v>2699.9999999999995</v>
      </c>
      <c r="AO15" s="11">
        <f>IF(AK15&gt;0,(AM15*60*24),"")</f>
        <v>44.999999999999993</v>
      </c>
      <c r="AP15" s="8">
        <f>IF(AK15&gt;0,(MIN(AM$3:AM$48)/AM15),"")</f>
        <v>0.84037037037037143</v>
      </c>
      <c r="AQ15" s="9">
        <f>IF(AK15&gt;0,(ROUND(300*AP15,4)),"")</f>
        <v>252.11109999999999</v>
      </c>
      <c r="AR15" s="13">
        <f>IF(AK15&gt;0,(_xlfn.RANK.EQ(AQ15,AQ$3:AQ$48)),"")</f>
        <v>10</v>
      </c>
      <c r="AS15" s="17">
        <f>IF(AC15&gt;0,(AJ15+Z15+P15),"")</f>
        <v>84.131200000000007</v>
      </c>
      <c r="AT15" s="18">
        <f>IF(AC15&gt;0,(_xlfn.RANK.EQ(AS15,AS$3:AS$48)),"")</f>
        <v>14</v>
      </c>
      <c r="AU15" s="9"/>
      <c r="AV15" s="19">
        <f>IF(AK15&gt;0,(AQ15+AS15),"")</f>
        <v>336.2423</v>
      </c>
      <c r="AW15" s="8">
        <f>IF(AK15&gt;0,(AV15/MAX(AV$3:AV$48)),"")</f>
        <v>0.65243665689428376</v>
      </c>
    </row>
    <row r="16" spans="1:49" x14ac:dyDescent="0.25">
      <c r="A16" s="4">
        <v>11</v>
      </c>
      <c r="B16" s="28" t="s">
        <v>75</v>
      </c>
      <c r="C16" s="28" t="s">
        <v>133</v>
      </c>
      <c r="D16" s="26" t="s">
        <v>33</v>
      </c>
      <c r="E16" s="18">
        <f>IF(AK16&gt;0,(_xlfn.RANK.EQ(AW16,AW$3:AW$48)),"")</f>
        <v>13</v>
      </c>
      <c r="F16" s="29">
        <v>0.34791666666666665</v>
      </c>
      <c r="G16" s="27">
        <v>0</v>
      </c>
      <c r="H16" s="7">
        <f>G16/60</f>
        <v>0</v>
      </c>
      <c r="I16" s="26">
        <v>340</v>
      </c>
      <c r="J16" s="26">
        <v>0</v>
      </c>
      <c r="K16" s="24">
        <v>0</v>
      </c>
      <c r="L16" s="24">
        <v>0</v>
      </c>
      <c r="M16" s="26">
        <v>0</v>
      </c>
      <c r="N16" s="4">
        <f>IF(I16&gt;0,(I16+J16*$J$1+K16*$K$1+L16*$L$1+M16*$M$1),"")</f>
        <v>340</v>
      </c>
      <c r="O16" s="8">
        <f>IF(I16&gt;0,(MIN(N$3:N$48)/N16),"")</f>
        <v>0.24264705882352941</v>
      </c>
      <c r="P16" s="9">
        <f>IF(I16&gt;0,(ROUND(100*O16,4)),"")</f>
        <v>24.264700000000001</v>
      </c>
      <c r="Q16" s="27">
        <v>0</v>
      </c>
      <c r="R16" s="7">
        <f>Q16/60</f>
        <v>0</v>
      </c>
      <c r="S16" s="26">
        <v>450</v>
      </c>
      <c r="T16" s="26">
        <v>0</v>
      </c>
      <c r="U16" s="26">
        <v>0</v>
      </c>
      <c r="V16" s="24">
        <v>0</v>
      </c>
      <c r="W16" s="26">
        <v>0</v>
      </c>
      <c r="X16" s="4">
        <f>IF(S16&gt;0,(S16+T16*$J$1+U16*$K$1+V16*$L$1+W16*$M$1),"")</f>
        <v>450</v>
      </c>
      <c r="Y16" s="8">
        <f>IF(S16&gt;0,(MIN(X$3:X$48)/X16),"")</f>
        <v>0.25788888888888889</v>
      </c>
      <c r="Z16" s="9">
        <f>IF(S16&gt;0,(ROUND(100*Y16,4)),"")</f>
        <v>25.788900000000002</v>
      </c>
      <c r="AA16" s="27">
        <v>2.0833333333333332E-2</v>
      </c>
      <c r="AB16" s="7">
        <f>AA16/60</f>
        <v>3.4722222222222218E-4</v>
      </c>
      <c r="AC16" s="26">
        <v>340</v>
      </c>
      <c r="AD16" s="24">
        <v>0</v>
      </c>
      <c r="AE16" s="26">
        <v>0</v>
      </c>
      <c r="AF16" s="26">
        <v>0</v>
      </c>
      <c r="AG16" s="26">
        <v>0</v>
      </c>
      <c r="AH16" s="4">
        <f>IF(AC16&gt;0,(AC16+AD16*$J$1+AE16*$K$1+AF16*$L$1+AG16*$M$1),"")</f>
        <v>340</v>
      </c>
      <c r="AI16" s="8">
        <f>IF(AC16&gt;0,(MIN(AH$3:AH$48)/AH16),"")</f>
        <v>0.25064705882352939</v>
      </c>
      <c r="AJ16" s="9">
        <f>IF(AC16&gt;0,(ROUND(100*AI16,4)),"")</f>
        <v>25.064699999999998</v>
      </c>
      <c r="AK16" s="25">
        <v>0.38750000000000001</v>
      </c>
      <c r="AL16" s="26"/>
      <c r="AM16" s="7">
        <f>IF(AK16&gt;0,(AK16-F16-H16-R16-AB16+AL16*$AL$1/60/24),"")</f>
        <v>3.9236111111111138E-2</v>
      </c>
      <c r="AN16" s="32">
        <f>AO16*60</f>
        <v>3390.0000000000027</v>
      </c>
      <c r="AO16" s="11">
        <f>IF(AK16&gt;0,(AM16*60*24),"")</f>
        <v>56.500000000000043</v>
      </c>
      <c r="AP16" s="8">
        <f>IF(AK16&gt;0,(MIN(AM$3:AM$48)/AM16),"")</f>
        <v>0.66932153392330418</v>
      </c>
      <c r="AQ16" s="9">
        <f>IF(AK16&gt;0,(ROUND(300*AP16,4)),"")</f>
        <v>200.79650000000001</v>
      </c>
      <c r="AR16" s="13">
        <f>IF(AK16&gt;0,(_xlfn.RANK.EQ(AQ16,AQ$3:AQ$48)),"")</f>
        <v>13</v>
      </c>
      <c r="AS16" s="17">
        <f>IF(AC16&gt;0,(AJ16+Z16+P16),"")</f>
        <v>75.118300000000005</v>
      </c>
      <c r="AT16" s="18">
        <f>IF(AC16&gt;0,(_xlfn.RANK.EQ(AS16,AS$3:AS$48)),"")</f>
        <v>15</v>
      </c>
      <c r="AU16" s="9"/>
      <c r="AV16" s="19">
        <f>IF(AK16&gt;0,(AQ16+AS16),"")</f>
        <v>275.91480000000001</v>
      </c>
      <c r="AW16" s="8">
        <f>IF(AK16&gt;0,(AV16/MAX(AV$3:AV$48)),"")</f>
        <v>0.53537859365004026</v>
      </c>
    </row>
    <row r="17" spans="1:49" x14ac:dyDescent="0.25">
      <c r="A17" s="4">
        <v>2</v>
      </c>
      <c r="B17" s="28" t="s">
        <v>49</v>
      </c>
      <c r="C17" s="28" t="s">
        <v>50</v>
      </c>
      <c r="D17" s="26" t="s">
        <v>33</v>
      </c>
      <c r="E17" s="18">
        <f>IF(AK17&gt;0,(_xlfn.RANK.EQ(AW17,AW$3:AW$48)),"")</f>
        <v>14</v>
      </c>
      <c r="F17" s="29">
        <v>0.45555555555555555</v>
      </c>
      <c r="G17" s="27">
        <v>0</v>
      </c>
      <c r="H17" s="7">
        <f>G17/60</f>
        <v>0</v>
      </c>
      <c r="I17" s="26">
        <v>240</v>
      </c>
      <c r="J17" s="26">
        <v>0</v>
      </c>
      <c r="K17" s="24">
        <v>0</v>
      </c>
      <c r="L17" s="24">
        <v>0</v>
      </c>
      <c r="M17" s="26">
        <v>0</v>
      </c>
      <c r="N17" s="4">
        <f>IF(I17&gt;0,(I17+J17*$J$1+K17*$K$1+L17*$L$1+M17*$M$1),"")</f>
        <v>240</v>
      </c>
      <c r="O17" s="8">
        <f>IF(I17&gt;0,(MIN(N$3:N$48)/N17),"")</f>
        <v>0.34375</v>
      </c>
      <c r="P17" s="9">
        <f>IF(I17&gt;0,(ROUND(100*O17,4)),"")</f>
        <v>34.375</v>
      </c>
      <c r="Q17" s="27">
        <v>0.18263888888888891</v>
      </c>
      <c r="R17" s="7">
        <f>Q17/60</f>
        <v>3.0439814814814817E-3</v>
      </c>
      <c r="S17" s="26">
        <v>300</v>
      </c>
      <c r="T17" s="26">
        <v>0</v>
      </c>
      <c r="U17" s="26">
        <v>0</v>
      </c>
      <c r="V17" s="24">
        <v>0</v>
      </c>
      <c r="W17" s="26">
        <v>0</v>
      </c>
      <c r="X17" s="4">
        <f>IF(S17&gt;0,(S17+T17*$J$1+U17*$K$1+V17*$L$1+W17*$M$1),"")</f>
        <v>300</v>
      </c>
      <c r="Y17" s="8">
        <f>IF(S17&gt;0,(MIN(X$3:X$48)/X17),"")</f>
        <v>0.38683333333333331</v>
      </c>
      <c r="Z17" s="9">
        <f>IF(S17&gt;0,(ROUND(100*Y17,4)),"")</f>
        <v>38.683300000000003</v>
      </c>
      <c r="AA17" s="27">
        <v>0</v>
      </c>
      <c r="AB17" s="7">
        <f>AA17/60</f>
        <v>0</v>
      </c>
      <c r="AC17" s="26">
        <v>280</v>
      </c>
      <c r="AD17" s="24">
        <v>0</v>
      </c>
      <c r="AE17" s="26">
        <v>0</v>
      </c>
      <c r="AF17" s="26">
        <v>0</v>
      </c>
      <c r="AG17" s="26">
        <v>0</v>
      </c>
      <c r="AH17" s="4">
        <f>IF(AC17&gt;0,(AC17+AD17*$J$1+AE17*$K$1+AF17*$L$1+AG17*$M$1),"")</f>
        <v>280</v>
      </c>
      <c r="AI17" s="8">
        <f>IF(AC17&gt;0,(MIN(AH$3:AH$48)/AH17),"")</f>
        <v>0.30435714285714283</v>
      </c>
      <c r="AJ17" s="9">
        <f>IF(AC17&gt;0,(ROUND(100*AI17,4)),"")</f>
        <v>30.435700000000001</v>
      </c>
      <c r="AK17" s="25">
        <v>0.51180555555555551</v>
      </c>
      <c r="AL17" s="26">
        <v>0</v>
      </c>
      <c r="AM17" s="7">
        <f>IF(AK17&gt;0,(AK17-F17-H17-R17-AB17+AL17*$AL$1/60/24),"")</f>
        <v>5.3206018518518486E-2</v>
      </c>
      <c r="AN17" s="32">
        <f>AO17*60</f>
        <v>4596.9999999999973</v>
      </c>
      <c r="AO17" s="11">
        <f>IF(AK17&gt;0,(AM17*60*24),"")</f>
        <v>76.616666666666617</v>
      </c>
      <c r="AP17" s="8">
        <f>IF(AK17&gt;0,(MIN(AM$3:AM$48)/AM17),"")</f>
        <v>0.49358277137263518</v>
      </c>
      <c r="AQ17" s="9">
        <f>IF(AK17&gt;0,(ROUND(300*AP17,4)),"")</f>
        <v>148.07480000000001</v>
      </c>
      <c r="AR17" s="13">
        <f>IF(AK17&gt;0,(_xlfn.RANK.EQ(AQ17,AQ$3:AQ$48)),"")</f>
        <v>14</v>
      </c>
      <c r="AS17" s="17">
        <f>IF(AC17&gt;0,(AJ17+Z17+P17),"")</f>
        <v>103.494</v>
      </c>
      <c r="AT17" s="18">
        <f>IF(AC17&gt;0,(_xlfn.RANK.EQ(AS17,AS$3:AS$48)),"")</f>
        <v>10</v>
      </c>
      <c r="AU17" s="9"/>
      <c r="AV17" s="19">
        <f>IF(AK17&gt;0,(AQ17+AS17),"")</f>
        <v>251.56880000000001</v>
      </c>
      <c r="AW17" s="8">
        <f>IF(AK17&gt;0,(AV17/MAX(AV$3:AV$48)),"")</f>
        <v>0.48813818740505494</v>
      </c>
    </row>
    <row r="18" spans="1:49" x14ac:dyDescent="0.25">
      <c r="A18" s="4">
        <v>15</v>
      </c>
      <c r="B18" s="28" t="s">
        <v>161</v>
      </c>
      <c r="C18" s="28" t="s">
        <v>162</v>
      </c>
      <c r="D18" s="26" t="s">
        <v>39</v>
      </c>
      <c r="E18" s="18">
        <f>IF(AK18&gt;0,(_xlfn.RANK.EQ(AW18,AW$3:AW$48)),"")</f>
        <v>15</v>
      </c>
      <c r="F18" s="29">
        <v>0.54236111111111118</v>
      </c>
      <c r="G18" s="27">
        <v>0</v>
      </c>
      <c r="H18" s="7">
        <f>G18/60</f>
        <v>0</v>
      </c>
      <c r="I18" s="26">
        <v>320</v>
      </c>
      <c r="J18" s="26">
        <v>0</v>
      </c>
      <c r="K18" s="24">
        <v>0</v>
      </c>
      <c r="L18" s="24">
        <v>0</v>
      </c>
      <c r="M18" s="26">
        <v>0</v>
      </c>
      <c r="N18" s="4">
        <f>IF(I18&gt;0,(I18+J18*$J$1+K18*$K$1+L18*$L$1+M18*$M$1),"")</f>
        <v>320</v>
      </c>
      <c r="O18" s="8">
        <f>IF(I18&gt;0,(MIN(N$3:N$48)/N18),"")</f>
        <v>0.2578125</v>
      </c>
      <c r="P18" s="9">
        <f>IF(I18&gt;0,(ROUND(100*O18,4)),"")</f>
        <v>25.781300000000002</v>
      </c>
      <c r="Q18" s="27">
        <v>0</v>
      </c>
      <c r="R18" s="7">
        <f>Q18/60</f>
        <v>0</v>
      </c>
      <c r="S18" s="26">
        <v>390</v>
      </c>
      <c r="T18" s="26">
        <v>0</v>
      </c>
      <c r="U18" s="26">
        <v>0</v>
      </c>
      <c r="V18" s="24">
        <v>0</v>
      </c>
      <c r="W18" s="26">
        <v>0</v>
      </c>
      <c r="X18" s="4">
        <f>IF(S18&gt;0,(S18+T18*$J$1+U18*$K$1+V18*$L$1+W18*$M$1),"")</f>
        <v>390</v>
      </c>
      <c r="Y18" s="8">
        <f>IF(S18&gt;0,(MIN(X$3:X$48)/X18),"")</f>
        <v>0.29756410256410254</v>
      </c>
      <c r="Z18" s="9">
        <f>IF(S18&gt;0,(ROUND(100*Y18,4)),"")</f>
        <v>29.756399999999999</v>
      </c>
      <c r="AA18" s="27">
        <v>0</v>
      </c>
      <c r="AB18" s="7">
        <f>AA18/60</f>
        <v>0</v>
      </c>
      <c r="AC18" s="26">
        <v>235</v>
      </c>
      <c r="AD18" s="24">
        <v>0</v>
      </c>
      <c r="AE18" s="26">
        <v>0</v>
      </c>
      <c r="AF18" s="26">
        <v>0</v>
      </c>
      <c r="AG18" s="26">
        <v>0</v>
      </c>
      <c r="AH18" s="4">
        <f>IF(AC18&gt;0,(AC18+AD18*$J$1+AE18*$K$1+AF18*$L$1+AG18*$M$1),"")</f>
        <v>235</v>
      </c>
      <c r="AI18" s="8">
        <f>IF(AC18&gt;0,(MIN(AH$3:AH$48)/AH18),"")</f>
        <v>0.36263829787234042</v>
      </c>
      <c r="AJ18" s="9">
        <f>IF(AC18&gt;0,(ROUND(100*AI18,4)),"")</f>
        <v>36.263800000000003</v>
      </c>
      <c r="AK18" s="25">
        <v>0.60902777777777783</v>
      </c>
      <c r="AL18" s="26"/>
      <c r="AM18" s="7">
        <f>IF(AK18&gt;0,(AK18-F18-H18-R18-AB18+AL18*$AL$1/60/24),"")</f>
        <v>6.6666666666666652E-2</v>
      </c>
      <c r="AN18" s="32">
        <f>AO18*60</f>
        <v>5759.9999999999982</v>
      </c>
      <c r="AO18" s="11">
        <f>IF(AK18&gt;0,(AM18*60*24),"")</f>
        <v>95.999999999999972</v>
      </c>
      <c r="AP18" s="8">
        <f>IF(AK18&gt;0,(MIN(AM$3:AM$48)/AM18),"")</f>
        <v>0.39392361111111163</v>
      </c>
      <c r="AQ18" s="9">
        <f>IF(AK18&gt;0,(ROUND(300*AP18,4)),"")</f>
        <v>118.1771</v>
      </c>
      <c r="AR18" s="13">
        <f>IF(AK18&gt;0,(_xlfn.RANK.EQ(AQ18,AQ$3:AQ$48)),"")</f>
        <v>15</v>
      </c>
      <c r="AS18" s="17">
        <f>IF(AC18&gt;0,(AJ18+Z18+P18),"")</f>
        <v>91.801500000000004</v>
      </c>
      <c r="AT18" s="18">
        <f>IF(AC18&gt;0,(_xlfn.RANK.EQ(AS18,AS$3:AS$48)),"")</f>
        <v>13</v>
      </c>
      <c r="AU18" s="9"/>
      <c r="AV18" s="19">
        <f>IF(AK18&gt;0,(AQ18+AS18),"")</f>
        <v>209.9786</v>
      </c>
      <c r="AW18" s="8">
        <f>IF(AK18&gt;0,(AV18/MAX(AV$3:AV$48)),"")</f>
        <v>0.40743754073577909</v>
      </c>
    </row>
    <row r="20" spans="1:49" ht="18.75" x14ac:dyDescent="0.3">
      <c r="B20" s="40" t="s">
        <v>168</v>
      </c>
      <c r="C20" s="36"/>
      <c r="D20" s="37">
        <v>15</v>
      </c>
      <c r="F20" s="38"/>
      <c r="G20" s="31"/>
      <c r="H20" s="7"/>
      <c r="I20" s="11"/>
      <c r="J20"/>
      <c r="K20"/>
      <c r="L20"/>
      <c r="M20"/>
      <c r="N20" s="11"/>
      <c r="Q20" s="31"/>
      <c r="R20" s="7"/>
      <c r="S20" s="11"/>
      <c r="X20" s="11"/>
      <c r="AA20" s="31"/>
      <c r="AB20" s="7"/>
      <c r="AC20" s="11"/>
      <c r="AH20" s="11"/>
      <c r="AL20" s="31"/>
      <c r="AM20" s="7"/>
      <c r="AN20" s="7"/>
      <c r="AO20" s="11"/>
    </row>
    <row r="21" spans="1:49" ht="18.75" x14ac:dyDescent="0.3">
      <c r="B21" s="40" t="s">
        <v>169</v>
      </c>
      <c r="C21" s="38"/>
      <c r="D21" s="37">
        <v>1</v>
      </c>
      <c r="F21" s="38"/>
      <c r="G21" s="31"/>
      <c r="H21" s="7"/>
      <c r="I21" s="11"/>
      <c r="J21"/>
      <c r="K21"/>
      <c r="L21"/>
      <c r="M21"/>
      <c r="N21" s="11"/>
      <c r="Q21" s="31"/>
      <c r="R21" s="7"/>
      <c r="S21" s="11"/>
      <c r="X21" s="11"/>
      <c r="AA21" s="31"/>
      <c r="AB21" s="7"/>
      <c r="AC21" s="11"/>
      <c r="AH21" s="11"/>
      <c r="AL21" s="31"/>
      <c r="AM21" s="7"/>
      <c r="AN21" s="7"/>
      <c r="AO21" s="11"/>
    </row>
    <row r="22" spans="1:49" ht="18.75" x14ac:dyDescent="0.3">
      <c r="B22" s="40" t="s">
        <v>166</v>
      </c>
      <c r="C22" s="38"/>
      <c r="D22" s="39">
        <v>1.6555555555555557</v>
      </c>
      <c r="E22" s="37" t="s">
        <v>20</v>
      </c>
      <c r="G22" s="31"/>
      <c r="H22" s="7"/>
      <c r="I22" s="11"/>
      <c r="J22"/>
      <c r="K22"/>
      <c r="L22"/>
      <c r="M22"/>
      <c r="N22" s="11"/>
      <c r="Q22" s="31"/>
      <c r="R22" s="7"/>
      <c r="S22" s="11"/>
      <c r="X22" s="11"/>
      <c r="AA22" s="31"/>
      <c r="AB22" s="7"/>
      <c r="AC22" s="11"/>
      <c r="AH22" s="11"/>
      <c r="AL22" s="31"/>
      <c r="AM22" s="7"/>
      <c r="AN22" s="7"/>
      <c r="AO22" s="11"/>
    </row>
    <row r="23" spans="1:49" ht="18.75" x14ac:dyDescent="0.3">
      <c r="B23" s="40" t="s">
        <v>167</v>
      </c>
      <c r="C23" s="38"/>
      <c r="D23" s="37">
        <v>49</v>
      </c>
      <c r="E23" s="37" t="s">
        <v>20</v>
      </c>
    </row>
  </sheetData>
  <mergeCells count="3">
    <mergeCell ref="G2:P2"/>
    <mergeCell ref="Q2:Z2"/>
    <mergeCell ref="AA2:AJ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Q32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G31" sqref="G31"/>
    </sheetView>
  </sheetViews>
  <sheetFormatPr defaultRowHeight="15" x14ac:dyDescent="0.25"/>
  <cols>
    <col min="1" max="1" width="13.28515625" hidden="1" customWidth="1"/>
    <col min="2" max="2" width="10.5703125" bestFit="1" customWidth="1"/>
    <col min="3" max="3" width="11.42578125" customWidth="1"/>
    <col min="4" max="4" width="7.7109375" customWidth="1"/>
    <col min="8" max="8" width="12.7109375" customWidth="1"/>
    <col min="10" max="12" width="0" hidden="1" customWidth="1"/>
    <col min="13" max="13" width="10.7109375" hidden="1" customWidth="1"/>
    <col min="18" max="18" width="12.7109375" customWidth="1"/>
    <col min="20" max="22" width="0" hidden="1" customWidth="1"/>
    <col min="23" max="23" width="10.7109375" hidden="1" customWidth="1"/>
    <col min="28" max="28" width="12.7109375" customWidth="1"/>
    <col min="30" max="32" width="0" hidden="1" customWidth="1"/>
    <col min="33" max="33" width="10.7109375" hidden="1" customWidth="1"/>
    <col min="38" max="38" width="12.7109375" customWidth="1"/>
    <col min="40" max="42" width="0" hidden="1" customWidth="1"/>
    <col min="43" max="43" width="10.7109375" hidden="1" customWidth="1"/>
    <col min="48" max="48" width="12.7109375" customWidth="1"/>
    <col min="50" max="52" width="0" hidden="1" customWidth="1"/>
    <col min="53" max="53" width="10.7109375" hidden="1" customWidth="1"/>
    <col min="57" max="57" width="12.7109375" customWidth="1"/>
    <col min="58" max="58" width="0" hidden="1" customWidth="1"/>
    <col min="59" max="59" width="12.7109375" style="4" customWidth="1"/>
  </cols>
  <sheetData>
    <row r="1" spans="1:69" x14ac:dyDescent="0.25">
      <c r="A1" s="20" t="s">
        <v>13</v>
      </c>
      <c r="D1" s="4"/>
      <c r="F1" s="4"/>
      <c r="G1" s="4"/>
      <c r="H1" s="4"/>
      <c r="I1" s="4"/>
      <c r="J1" s="4">
        <v>10</v>
      </c>
      <c r="K1" s="4">
        <v>30</v>
      </c>
      <c r="L1" s="4">
        <v>40</v>
      </c>
      <c r="M1" s="4">
        <v>15</v>
      </c>
      <c r="N1" s="4"/>
      <c r="O1" s="4"/>
      <c r="P1" s="4"/>
      <c r="Q1" s="4"/>
      <c r="T1" s="4">
        <f>J1</f>
        <v>10</v>
      </c>
      <c r="U1" s="4">
        <f t="shared" ref="U1:W1" si="0">K1</f>
        <v>30</v>
      </c>
      <c r="V1" s="4">
        <f t="shared" si="0"/>
        <v>40</v>
      </c>
      <c r="W1" s="4">
        <f t="shared" si="0"/>
        <v>15</v>
      </c>
      <c r="AD1" s="4">
        <f>T1</f>
        <v>10</v>
      </c>
      <c r="AE1" s="4">
        <f t="shared" ref="AE1:AG1" si="1">U1</f>
        <v>30</v>
      </c>
      <c r="AF1" s="4">
        <f t="shared" si="1"/>
        <v>40</v>
      </c>
      <c r="AG1" s="4">
        <f t="shared" si="1"/>
        <v>15</v>
      </c>
      <c r="BF1" s="4">
        <v>30</v>
      </c>
      <c r="BG1" s="4" t="s">
        <v>20</v>
      </c>
    </row>
    <row r="2" spans="1:69" x14ac:dyDescent="0.25">
      <c r="A2" s="4"/>
      <c r="D2" s="4"/>
      <c r="E2" s="16"/>
      <c r="F2" s="6"/>
      <c r="G2" s="33" t="s">
        <v>14</v>
      </c>
      <c r="H2" s="34"/>
      <c r="I2" s="34"/>
      <c r="J2" s="34"/>
      <c r="K2" s="34"/>
      <c r="L2" s="34"/>
      <c r="M2" s="34"/>
      <c r="N2" s="34"/>
      <c r="O2" s="34"/>
      <c r="P2" s="35"/>
      <c r="Q2" s="33" t="s">
        <v>16</v>
      </c>
      <c r="R2" s="34"/>
      <c r="S2" s="34"/>
      <c r="T2" s="34"/>
      <c r="U2" s="34"/>
      <c r="V2" s="34"/>
      <c r="W2" s="34"/>
      <c r="X2" s="34"/>
      <c r="Y2" s="34"/>
      <c r="Z2" s="35"/>
      <c r="AA2" s="33" t="s">
        <v>17</v>
      </c>
      <c r="AB2" s="34"/>
      <c r="AC2" s="34"/>
      <c r="AD2" s="34"/>
      <c r="AE2" s="34"/>
      <c r="AF2" s="34"/>
      <c r="AG2" s="34"/>
      <c r="AH2" s="34"/>
      <c r="AI2" s="34"/>
      <c r="AJ2" s="35"/>
      <c r="AK2" s="33" t="s">
        <v>31</v>
      </c>
      <c r="AL2" s="34"/>
      <c r="AM2" s="34"/>
      <c r="AN2" s="34"/>
      <c r="AO2" s="34"/>
      <c r="AP2" s="34"/>
      <c r="AQ2" s="34"/>
      <c r="AR2" s="34"/>
      <c r="AS2" s="34"/>
      <c r="AT2" s="35"/>
      <c r="AU2" s="33" t="s">
        <v>32</v>
      </c>
      <c r="AV2" s="34"/>
      <c r="AW2" s="34"/>
      <c r="AX2" s="34"/>
      <c r="AY2" s="34"/>
      <c r="AZ2" s="34"/>
      <c r="BA2" s="34"/>
      <c r="BB2" s="34"/>
      <c r="BC2" s="34"/>
      <c r="BD2" s="35"/>
      <c r="BE2" s="10"/>
      <c r="BF2" s="4"/>
      <c r="BM2" s="15"/>
      <c r="BN2" s="16"/>
      <c r="BO2" s="16"/>
      <c r="BP2" s="16"/>
      <c r="BQ2" s="16"/>
    </row>
    <row r="3" spans="1:69" ht="60" x14ac:dyDescent="0.25">
      <c r="A3" s="21" t="s">
        <v>0</v>
      </c>
      <c r="B3" s="22" t="s">
        <v>1</v>
      </c>
      <c r="C3" s="22" t="s">
        <v>2</v>
      </c>
      <c r="D3" s="23" t="s">
        <v>30</v>
      </c>
      <c r="E3" s="2" t="s">
        <v>28</v>
      </c>
      <c r="F3" s="1" t="s">
        <v>15</v>
      </c>
      <c r="G3" s="1" t="s">
        <v>3</v>
      </c>
      <c r="H3" s="2" t="s">
        <v>4</v>
      </c>
      <c r="I3" s="2" t="s">
        <v>5</v>
      </c>
      <c r="J3" s="3" t="s">
        <v>6</v>
      </c>
      <c r="K3" s="3" t="s">
        <v>10</v>
      </c>
      <c r="L3" s="3" t="s">
        <v>12</v>
      </c>
      <c r="M3" s="3" t="s">
        <v>11</v>
      </c>
      <c r="N3" s="2" t="s">
        <v>7</v>
      </c>
      <c r="O3" s="3" t="s">
        <v>8</v>
      </c>
      <c r="P3" s="5" t="s">
        <v>9</v>
      </c>
      <c r="Q3" s="1" t="s">
        <v>3</v>
      </c>
      <c r="R3" s="2" t="s">
        <v>4</v>
      </c>
      <c r="S3" s="2" t="s">
        <v>5</v>
      </c>
      <c r="T3" s="3" t="s">
        <v>6</v>
      </c>
      <c r="U3" s="3" t="s">
        <v>10</v>
      </c>
      <c r="V3" s="3" t="s">
        <v>12</v>
      </c>
      <c r="W3" s="3" t="s">
        <v>11</v>
      </c>
      <c r="X3" s="2" t="s">
        <v>7</v>
      </c>
      <c r="Y3" s="3" t="s">
        <v>8</v>
      </c>
      <c r="Z3" s="5" t="s">
        <v>9</v>
      </c>
      <c r="AA3" s="1" t="s">
        <v>3</v>
      </c>
      <c r="AB3" s="2" t="s">
        <v>4</v>
      </c>
      <c r="AC3" s="2" t="s">
        <v>5</v>
      </c>
      <c r="AD3" s="3" t="s">
        <v>6</v>
      </c>
      <c r="AE3" s="3" t="s">
        <v>10</v>
      </c>
      <c r="AF3" s="3" t="s">
        <v>12</v>
      </c>
      <c r="AG3" s="3" t="s">
        <v>11</v>
      </c>
      <c r="AH3" s="2" t="s">
        <v>7</v>
      </c>
      <c r="AI3" s="3" t="s">
        <v>8</v>
      </c>
      <c r="AJ3" s="5" t="s">
        <v>9</v>
      </c>
      <c r="AK3" s="1" t="s">
        <v>3</v>
      </c>
      <c r="AL3" s="2" t="s">
        <v>4</v>
      </c>
      <c r="AM3" s="2" t="s">
        <v>5</v>
      </c>
      <c r="AN3" s="3" t="s">
        <v>6</v>
      </c>
      <c r="AO3" s="3" t="s">
        <v>10</v>
      </c>
      <c r="AP3" s="3" t="s">
        <v>12</v>
      </c>
      <c r="AQ3" s="3" t="s">
        <v>11</v>
      </c>
      <c r="AR3" s="2" t="s">
        <v>7</v>
      </c>
      <c r="AS3" s="3" t="s">
        <v>8</v>
      </c>
      <c r="AT3" s="5" t="s">
        <v>9</v>
      </c>
      <c r="AU3" s="1" t="s">
        <v>3</v>
      </c>
      <c r="AV3" s="2" t="s">
        <v>4</v>
      </c>
      <c r="AW3" s="2" t="s">
        <v>5</v>
      </c>
      <c r="AX3" s="3" t="s">
        <v>6</v>
      </c>
      <c r="AY3" s="3" t="s">
        <v>10</v>
      </c>
      <c r="AZ3" s="3" t="s">
        <v>12</v>
      </c>
      <c r="BA3" s="3" t="s">
        <v>11</v>
      </c>
      <c r="BB3" s="2" t="s">
        <v>7</v>
      </c>
      <c r="BC3" s="3" t="s">
        <v>8</v>
      </c>
      <c r="BD3" s="5" t="s">
        <v>9</v>
      </c>
      <c r="BE3" s="1" t="s">
        <v>19</v>
      </c>
      <c r="BF3" s="14" t="s">
        <v>18</v>
      </c>
      <c r="BG3" s="14" t="s">
        <v>21</v>
      </c>
      <c r="BH3" s="14" t="s">
        <v>22</v>
      </c>
      <c r="BI3" s="14"/>
      <c r="BJ3" s="3" t="s">
        <v>8</v>
      </c>
      <c r="BK3" s="2" t="s">
        <v>9</v>
      </c>
      <c r="BL3" s="12" t="s">
        <v>23</v>
      </c>
      <c r="BM3" s="2" t="s">
        <v>24</v>
      </c>
      <c r="BN3" s="2" t="s">
        <v>25</v>
      </c>
      <c r="BO3" s="2"/>
      <c r="BP3" s="2" t="s">
        <v>26</v>
      </c>
      <c r="BQ3" s="2" t="s">
        <v>27</v>
      </c>
    </row>
    <row r="4" spans="1:69" x14ac:dyDescent="0.25">
      <c r="A4" s="4">
        <v>3</v>
      </c>
      <c r="B4" s="28" t="s">
        <v>37</v>
      </c>
      <c r="C4" s="28" t="s">
        <v>38</v>
      </c>
      <c r="D4" s="26" t="s">
        <v>39</v>
      </c>
      <c r="E4" s="18">
        <f>IF(BE4&gt;0,(_xlfn.RANK.EQ(BQ4,BQ$3:BQ$54)),"")</f>
        <v>1</v>
      </c>
      <c r="F4" s="29">
        <v>0.69097222222222221</v>
      </c>
      <c r="G4" s="27">
        <v>0</v>
      </c>
      <c r="H4" s="7">
        <f>G4/60</f>
        <v>0</v>
      </c>
      <c r="I4" s="26">
        <v>112.41</v>
      </c>
      <c r="J4" s="26">
        <v>0</v>
      </c>
      <c r="K4" s="26">
        <v>0</v>
      </c>
      <c r="L4" s="24">
        <v>0</v>
      </c>
      <c r="M4" s="26">
        <v>0</v>
      </c>
      <c r="N4" s="4">
        <f>IF(I4&gt;0,(I4+J4*$J$1+K4*$K$1+L4*$L$1+M4*$M$1),"")</f>
        <v>112.41</v>
      </c>
      <c r="O4" s="8">
        <f>IF(I4&gt;0,(MIN(N$3:N$54)/N4),"")</f>
        <v>0.72956142691931325</v>
      </c>
      <c r="P4" s="9">
        <f>IF(I4&gt;0,(ROUND(100*O4,4)),"")</f>
        <v>72.956100000000006</v>
      </c>
      <c r="Q4" s="27">
        <v>0</v>
      </c>
      <c r="R4" s="7">
        <f>Q4/60</f>
        <v>0</v>
      </c>
      <c r="S4" s="26">
        <v>30.67</v>
      </c>
      <c r="T4" s="24">
        <v>0</v>
      </c>
      <c r="U4" s="26">
        <v>0</v>
      </c>
      <c r="V4" s="24">
        <v>0</v>
      </c>
      <c r="W4" s="26">
        <v>0</v>
      </c>
      <c r="X4" s="4">
        <f>IF(S4&gt;0,(S4+T4*$J$1+U4*$K$1+V4*$L$1+W4*$M$1),"")</f>
        <v>30.67</v>
      </c>
      <c r="Y4" s="8">
        <f>IF(S4&gt;0,(MIN(X$3:X$54)/X4),"")</f>
        <v>1</v>
      </c>
      <c r="Z4" s="9">
        <f>IF(S4&gt;0,(ROUND(100*Y4,4)),"")</f>
        <v>100</v>
      </c>
      <c r="AA4" s="27">
        <v>0</v>
      </c>
      <c r="AB4" s="7">
        <f>AA4/60</f>
        <v>0</v>
      </c>
      <c r="AC4" s="26">
        <v>50.72</v>
      </c>
      <c r="AD4" s="26">
        <v>0</v>
      </c>
      <c r="AE4" s="26">
        <v>0</v>
      </c>
      <c r="AF4" s="24">
        <v>0</v>
      </c>
      <c r="AG4" s="26">
        <v>0</v>
      </c>
      <c r="AH4" s="4">
        <f>IF(AC4&gt;0,(AC4+AD4*$J$1+AE4*$K$1+AF4*$L$1+AG4*$M$1),"")</f>
        <v>50.72</v>
      </c>
      <c r="AI4" s="8">
        <f>IF(AC4&gt;0,(MIN(AH$3:AH$54)/AH4),"")</f>
        <v>1</v>
      </c>
      <c r="AJ4" s="9">
        <f>IF(AC4&gt;0,(ROUND(100*AI4,4)),"")</f>
        <v>100</v>
      </c>
      <c r="AK4" s="27">
        <v>0</v>
      </c>
      <c r="AL4" s="7">
        <f>AK4/60</f>
        <v>0</v>
      </c>
      <c r="AM4" s="26">
        <v>140.44999999999999</v>
      </c>
      <c r="AN4" s="26">
        <v>0</v>
      </c>
      <c r="AO4" s="26">
        <v>0</v>
      </c>
      <c r="AP4" s="24">
        <v>0</v>
      </c>
      <c r="AQ4" s="26">
        <v>0</v>
      </c>
      <c r="AR4" s="4">
        <f>IF(AM4&gt;0,(AM4+AN4*$J$1+AO4*$K$1+AP4*$L$1+AQ4*$M$1),"")</f>
        <v>140.44999999999999</v>
      </c>
      <c r="AS4" s="8">
        <f>IF(AM4&gt;0,(MIN(AR$3:AR$54)/AR4),"")</f>
        <v>1</v>
      </c>
      <c r="AT4" s="9">
        <f>IF(AM4&gt;0,(ROUND(100*AS4,4)),"")</f>
        <v>100</v>
      </c>
      <c r="AU4" s="27">
        <v>0</v>
      </c>
      <c r="AV4" s="7">
        <f>AU4/60</f>
        <v>0</v>
      </c>
      <c r="AW4" s="26">
        <v>112.1</v>
      </c>
      <c r="AX4" s="26">
        <v>0</v>
      </c>
      <c r="AY4" s="26">
        <v>0</v>
      </c>
      <c r="AZ4" s="24">
        <v>0</v>
      </c>
      <c r="BA4" s="26">
        <v>0</v>
      </c>
      <c r="BB4" s="4">
        <f>IF(AW4&gt;0,(AW4+AX4*$J$1+AY4*$K$1+AZ4*$L$1+BA4*$M$1),"")</f>
        <v>112.1</v>
      </c>
      <c r="BC4" s="8">
        <f>IF(AW4&gt;0,(MIN(BB$3:BB$54)/BB4),"")</f>
        <v>0.71248884924174849</v>
      </c>
      <c r="BD4" s="9">
        <f>IF(AW4&gt;0,(ROUND(100*BC4,4)),"")</f>
        <v>71.248900000000006</v>
      </c>
      <c r="BE4" s="25">
        <v>0.73749999999999993</v>
      </c>
      <c r="BF4" s="26">
        <v>0</v>
      </c>
      <c r="BG4" s="7">
        <f>IF(BE4&gt;0,(BE4-F4-H4-R4-AB4-AV4-AL4+BF4*$BF$1/60/24),"")</f>
        <v>4.6527777777777724E-2</v>
      </c>
      <c r="BH4" s="11">
        <f>IF(BE4&gt;0,(BG4*60*24),"")</f>
        <v>66.999999999999915</v>
      </c>
      <c r="BI4" s="11">
        <f>BH4*60</f>
        <v>4019.999999999995</v>
      </c>
      <c r="BJ4" s="8">
        <f>IF(BE4&gt;0,(MIN(BG$3:BG$54)/BG4),"")</f>
        <v>0.99751243781094523</v>
      </c>
      <c r="BK4" s="9">
        <f>IF(BE4&gt;0,(ROUND(500*BJ4,4)),"")</f>
        <v>498.75619999999998</v>
      </c>
      <c r="BL4" s="13">
        <f>IF(BE4&gt;0,(_xlfn.RANK.EQ(BK4,BK$3:BK$54)),"")</f>
        <v>2</v>
      </c>
      <c r="BM4" s="17">
        <f>IF(AW4&gt;0,(AJ4+Z4+P4+AT4+BD4),"")</f>
        <v>444.20499999999998</v>
      </c>
      <c r="BN4" s="18">
        <f>IF(AW4&gt;0,(_xlfn.RANK.EQ(BM4,BM$3:BM$54)),"")</f>
        <v>1</v>
      </c>
      <c r="BO4" s="9"/>
      <c r="BP4" s="19">
        <f>IF(BE4&gt;0,(BK4+BM4),"")</f>
        <v>942.96119999999996</v>
      </c>
      <c r="BQ4" s="8">
        <f>IF(BE4&gt;0,(BP4/MAX(BP$3:BP$54)),"")</f>
        <v>1</v>
      </c>
    </row>
    <row r="5" spans="1:69" x14ac:dyDescent="0.25">
      <c r="A5" s="4">
        <v>21</v>
      </c>
      <c r="B5" s="28" t="s">
        <v>142</v>
      </c>
      <c r="C5" s="28" t="s">
        <v>143</v>
      </c>
      <c r="D5" s="26" t="s">
        <v>33</v>
      </c>
      <c r="E5" s="18">
        <f>IF(BE5&gt;0,(_xlfn.RANK.EQ(BQ5,BQ$3:BQ$54)),"")</f>
        <v>2</v>
      </c>
      <c r="F5" s="29">
        <v>0.47916666666666669</v>
      </c>
      <c r="G5" s="27">
        <v>0</v>
      </c>
      <c r="H5" s="7">
        <f>G5/60</f>
        <v>0</v>
      </c>
      <c r="I5" s="26">
        <v>92.59</v>
      </c>
      <c r="J5" s="26">
        <v>0</v>
      </c>
      <c r="K5" s="26">
        <v>0</v>
      </c>
      <c r="L5" s="24">
        <v>0</v>
      </c>
      <c r="M5" s="26">
        <v>0</v>
      </c>
      <c r="N5" s="4">
        <f>IF(I5&gt;0,(I5+J5*$J$1+K5*$K$1+L5*$L$1+M5*$M$1),"")</f>
        <v>92.59</v>
      </c>
      <c r="O5" s="8">
        <f>IF(I5&gt;0,(MIN(N$3:N$54)/N5),"")</f>
        <v>0.88573280051841452</v>
      </c>
      <c r="P5" s="9">
        <f>IF(I5&gt;0,(ROUND(100*O5,4)),"")</f>
        <v>88.573300000000003</v>
      </c>
      <c r="Q5" s="27">
        <v>0</v>
      </c>
      <c r="R5" s="7">
        <f>Q5/60</f>
        <v>0</v>
      </c>
      <c r="S5" s="26">
        <v>50.12</v>
      </c>
      <c r="T5" s="24">
        <v>0</v>
      </c>
      <c r="U5" s="26">
        <v>0</v>
      </c>
      <c r="V5" s="24">
        <v>0</v>
      </c>
      <c r="W5" s="26">
        <v>0</v>
      </c>
      <c r="X5" s="4">
        <f>IF(S5&gt;0,(S5+T5*$J$1+U5*$K$1+V5*$L$1+W5*$M$1),"")</f>
        <v>50.12</v>
      </c>
      <c r="Y5" s="8">
        <f>IF(S5&gt;0,(MIN(X$3:X$54)/X5),"")</f>
        <v>0.61193136472466092</v>
      </c>
      <c r="Z5" s="9">
        <f>IF(S5&gt;0,(ROUND(100*Y5,4)),"")</f>
        <v>61.193100000000001</v>
      </c>
      <c r="AA5" s="27">
        <v>0</v>
      </c>
      <c r="AB5" s="7">
        <f>AA5/60</f>
        <v>0</v>
      </c>
      <c r="AC5" s="26">
        <v>91.94</v>
      </c>
      <c r="AD5" s="26">
        <v>0</v>
      </c>
      <c r="AE5" s="26">
        <v>0</v>
      </c>
      <c r="AF5" s="24">
        <v>0</v>
      </c>
      <c r="AG5" s="26">
        <v>0</v>
      </c>
      <c r="AH5" s="4">
        <f>IF(AC5&gt;0,(AC5+AD5*$J$1+AE5*$K$1+AF5*$L$1+AG5*$M$1),"")</f>
        <v>91.94</v>
      </c>
      <c r="AI5" s="8">
        <f>IF(AC5&gt;0,(MIN(AH$3:AH$54)/AH5),"")</f>
        <v>0.55166412877963888</v>
      </c>
      <c r="AJ5" s="9">
        <f>IF(AC5&gt;0,(ROUND(100*AI5,4)),"")</f>
        <v>55.166400000000003</v>
      </c>
      <c r="AK5" s="27">
        <v>0.14583333333333334</v>
      </c>
      <c r="AL5" s="7">
        <f>AK5/60</f>
        <v>2.4305555555555556E-3</v>
      </c>
      <c r="AM5" s="26">
        <v>370</v>
      </c>
      <c r="AN5" s="26">
        <v>0</v>
      </c>
      <c r="AO5" s="26">
        <v>0</v>
      </c>
      <c r="AP5" s="24">
        <v>0</v>
      </c>
      <c r="AQ5" s="26">
        <v>0</v>
      </c>
      <c r="AR5" s="4">
        <f>IF(AM5&gt;0,(AM5+AN5*$J$1+AO5*$K$1+AP5*$L$1+AQ5*$M$1),"")</f>
        <v>370</v>
      </c>
      <c r="AS5" s="8">
        <f>IF(AM5&gt;0,(MIN(AR$3:AR$54)/AR5),"")</f>
        <v>0.37959459459459455</v>
      </c>
      <c r="AT5" s="9">
        <f>IF(AM5&gt;0,(ROUND(100*AS5,4)),"")</f>
        <v>37.959499999999998</v>
      </c>
      <c r="AU5" s="27">
        <v>0.13541666666666666</v>
      </c>
      <c r="AV5" s="7">
        <f>AU5/60</f>
        <v>2.2569444444444442E-3</v>
      </c>
      <c r="AW5" s="26">
        <v>109.22</v>
      </c>
      <c r="AX5" s="26">
        <v>0</v>
      </c>
      <c r="AY5" s="26">
        <v>0</v>
      </c>
      <c r="AZ5" s="24">
        <v>0</v>
      </c>
      <c r="BA5" s="26">
        <v>0</v>
      </c>
      <c r="BB5" s="4">
        <f>IF(AW5&gt;0,(AW5+AX5*$J$1+AY5*$K$1+AZ5*$L$1+BA5*$M$1),"")</f>
        <v>109.22</v>
      </c>
      <c r="BC5" s="8">
        <f>IF(AW5&gt;0,(MIN(BB$3:BB$54)/BB5),"")</f>
        <v>0.73127632301776235</v>
      </c>
      <c r="BD5" s="9">
        <f>IF(AW5&gt;0,(ROUND(100*BC5,4)),"")</f>
        <v>73.127600000000001</v>
      </c>
      <c r="BE5" s="25">
        <v>0.53402777777777777</v>
      </c>
      <c r="BF5" s="26">
        <v>0</v>
      </c>
      <c r="BG5" s="7">
        <f>IF(BE5&gt;0,(BE5-F5-H5-R5-AB5-AV5-AL5+BF5*$BF$1/60/24),"")</f>
        <v>5.0173611111111086E-2</v>
      </c>
      <c r="BH5" s="11">
        <f>IF(BE5&gt;0,(BG5*60*24),"")</f>
        <v>72.249999999999972</v>
      </c>
      <c r="BI5" s="11">
        <f>BH5*60</f>
        <v>4334.9999999999982</v>
      </c>
      <c r="BJ5" s="8">
        <f>IF(BE5&gt;0,(MIN(BG$3:BG$54)/BG5),"")</f>
        <v>0.92502883506343647</v>
      </c>
      <c r="BK5" s="9">
        <f>IF(BE5&gt;0,(ROUND(500*BJ5,4)),"")</f>
        <v>462.51440000000002</v>
      </c>
      <c r="BL5" s="13">
        <f>IF(BE5&gt;0,(_xlfn.RANK.EQ(BK5,BK$3:BK$54)),"")</f>
        <v>5</v>
      </c>
      <c r="BM5" s="17">
        <f>IF(AW5&gt;0,(AJ5+Z5+P5+AT5+BD5),"")</f>
        <v>316.01990000000001</v>
      </c>
      <c r="BN5" s="18">
        <f>IF(AW5&gt;0,(_xlfn.RANK.EQ(BM5,BM$3:BM$54)),"")</f>
        <v>6</v>
      </c>
      <c r="BO5" s="9"/>
      <c r="BP5" s="19">
        <f>IF(BE5&gt;0,(BK5+BM5),"")</f>
        <v>778.53430000000003</v>
      </c>
      <c r="BQ5" s="8">
        <f>IF(BE5&gt;0,(BP5/MAX(BP$3:BP$54)),"")</f>
        <v>0.82562707776311484</v>
      </c>
    </row>
    <row r="6" spans="1:69" x14ac:dyDescent="0.25">
      <c r="A6" s="4">
        <v>13</v>
      </c>
      <c r="B6" s="28" t="s">
        <v>89</v>
      </c>
      <c r="C6" s="28" t="s">
        <v>90</v>
      </c>
      <c r="D6" s="26" t="s">
        <v>33</v>
      </c>
      <c r="E6" s="18">
        <f>IF(BE6&gt;0,(_xlfn.RANK.EQ(BQ6,BQ$3:BQ$54)),"")</f>
        <v>3</v>
      </c>
      <c r="F6" s="29">
        <v>0.50347222222222221</v>
      </c>
      <c r="G6" s="27">
        <v>8.9583333333333334E-2</v>
      </c>
      <c r="H6" s="7">
        <f>G6/60</f>
        <v>1.4930555555555556E-3</v>
      </c>
      <c r="I6" s="26">
        <v>102.76</v>
      </c>
      <c r="J6" s="26">
        <v>0</v>
      </c>
      <c r="K6" s="26">
        <v>0</v>
      </c>
      <c r="L6" s="24">
        <v>0</v>
      </c>
      <c r="M6" s="26">
        <v>0</v>
      </c>
      <c r="N6" s="4">
        <f>IF(I6&gt;0,(I6+J6*$J$1+K6*$K$1+L6*$L$1+M6*$M$1),"")</f>
        <v>102.76</v>
      </c>
      <c r="O6" s="8">
        <f>IF(I6&gt;0,(MIN(N$3:N$54)/N6),"")</f>
        <v>0.79807318022576879</v>
      </c>
      <c r="P6" s="9">
        <f>IF(I6&gt;0,(ROUND(100*O6,4)),"")</f>
        <v>79.807299999999998</v>
      </c>
      <c r="Q6" s="27">
        <v>0</v>
      </c>
      <c r="R6" s="7">
        <f>Q6/60</f>
        <v>0</v>
      </c>
      <c r="S6" s="26">
        <v>47.3</v>
      </c>
      <c r="T6" s="24">
        <v>0</v>
      </c>
      <c r="U6" s="26">
        <v>0</v>
      </c>
      <c r="V6" s="24">
        <v>0</v>
      </c>
      <c r="W6" s="26">
        <v>0</v>
      </c>
      <c r="X6" s="4">
        <f>IF(S6&gt;0,(S6+T6*$J$1+U6*$K$1+V6*$L$1+W6*$M$1),"")</f>
        <v>47.3</v>
      </c>
      <c r="Y6" s="8">
        <f>IF(S6&gt;0,(MIN(X$3:X$54)/X6),"")</f>
        <v>0.64841437632135313</v>
      </c>
      <c r="Z6" s="9">
        <f>IF(S6&gt;0,(ROUND(100*Y6,4)),"")</f>
        <v>64.841399999999993</v>
      </c>
      <c r="AA6" s="27">
        <v>0</v>
      </c>
      <c r="AB6" s="7">
        <f>AA6/60</f>
        <v>0</v>
      </c>
      <c r="AC6" s="26">
        <v>98.22</v>
      </c>
      <c r="AD6" s="26">
        <v>0</v>
      </c>
      <c r="AE6" s="26">
        <v>0</v>
      </c>
      <c r="AF6" s="24">
        <v>0</v>
      </c>
      <c r="AG6" s="26">
        <v>0</v>
      </c>
      <c r="AH6" s="4">
        <f>IF(AC6&gt;0,(AC6+AD6*$J$1+AE6*$K$1+AF6*$L$1+AG6*$M$1),"")</f>
        <v>98.22</v>
      </c>
      <c r="AI6" s="8">
        <f>IF(AC6&gt;0,(MIN(AH$3:AH$54)/AH6),"")</f>
        <v>0.5163917735695378</v>
      </c>
      <c r="AJ6" s="9">
        <f>IF(AC6&gt;0,(ROUND(100*AI6,4)),"")</f>
        <v>51.639200000000002</v>
      </c>
      <c r="AK6" s="27">
        <v>0</v>
      </c>
      <c r="AL6" s="7">
        <f>AK6/60</f>
        <v>0</v>
      </c>
      <c r="AM6" s="26">
        <v>270</v>
      </c>
      <c r="AN6" s="26">
        <v>0</v>
      </c>
      <c r="AO6" s="26">
        <v>0</v>
      </c>
      <c r="AP6" s="24">
        <v>0</v>
      </c>
      <c r="AQ6" s="26">
        <v>0</v>
      </c>
      <c r="AR6" s="4">
        <f>IF(AM6&gt;0,(AM6+AN6*$J$1+AO6*$K$1+AP6*$L$1+AQ6*$M$1),"")</f>
        <v>270</v>
      </c>
      <c r="AS6" s="8">
        <f>IF(AM6&gt;0,(MIN(AR$3:AR$54)/AR6),"")</f>
        <v>0.52018518518518519</v>
      </c>
      <c r="AT6" s="9">
        <f>IF(AM6&gt;0,(ROUND(100*AS6,4)),"")</f>
        <v>52.018500000000003</v>
      </c>
      <c r="AU6" s="27">
        <v>0</v>
      </c>
      <c r="AV6" s="7">
        <f>AU6/60</f>
        <v>0</v>
      </c>
      <c r="AW6" s="26">
        <v>96.01</v>
      </c>
      <c r="AX6" s="26">
        <v>0</v>
      </c>
      <c r="AY6" s="26">
        <v>0</v>
      </c>
      <c r="AZ6" s="24">
        <v>0</v>
      </c>
      <c r="BA6" s="26">
        <v>0</v>
      </c>
      <c r="BB6" s="4">
        <f>IF(AW6&gt;0,(AW6+AX6*$J$1+AY6*$K$1+AZ6*$L$1+BA6*$M$1),"")</f>
        <v>96.01</v>
      </c>
      <c r="BC6" s="8">
        <f>IF(AW6&gt;0,(MIN(BB$3:BB$54)/BB6),"")</f>
        <v>0.83189251119675034</v>
      </c>
      <c r="BD6" s="9">
        <f>IF(AW6&gt;0,(ROUND(100*BC6,4)),"")</f>
        <v>83.189300000000003</v>
      </c>
      <c r="BE6" s="25">
        <v>0.56388888888888888</v>
      </c>
      <c r="BF6" s="26">
        <v>0</v>
      </c>
      <c r="BG6" s="7">
        <f>IF(BE6&gt;0,(BE6-F6-H6-R6-AB6-AV6-AL6+BF6*$BF$1/60/24),"")</f>
        <v>5.8923611111111121E-2</v>
      </c>
      <c r="BH6" s="11">
        <f>IF(BE6&gt;0,(BG6*60*24),"")</f>
        <v>84.850000000000023</v>
      </c>
      <c r="BI6" s="11">
        <f>BH6*60</f>
        <v>5091.0000000000018</v>
      </c>
      <c r="BJ6" s="8">
        <f>IF(BE6&gt;0,(MIN(BG$3:BG$54)/BG6),"")</f>
        <v>0.78766450599096338</v>
      </c>
      <c r="BK6" s="9">
        <f>IF(BE6&gt;0,(ROUND(500*BJ6,4)),"")</f>
        <v>393.83229999999998</v>
      </c>
      <c r="BL6" s="13">
        <f>IF(BE6&gt;0,(_xlfn.RANK.EQ(BK6,BK$3:BK$54)),"")</f>
        <v>11</v>
      </c>
      <c r="BM6" s="17">
        <f>IF(AW6&gt;0,(AJ6+Z6+P6+AT6+BD6),"")</f>
        <v>331.4957</v>
      </c>
      <c r="BN6" s="18">
        <f>IF(AW6&gt;0,(_xlfn.RANK.EQ(BM6,BM$3:BM$54)),"")</f>
        <v>3</v>
      </c>
      <c r="BO6" s="9"/>
      <c r="BP6" s="19">
        <f>IF(BE6&gt;0,(BK6+BM6),"")</f>
        <v>725.32799999999997</v>
      </c>
      <c r="BQ6" s="8">
        <f>IF(BE6&gt;0,(BP6/MAX(BP$3:BP$54)),"")</f>
        <v>0.76920238075543301</v>
      </c>
    </row>
    <row r="7" spans="1:69" x14ac:dyDescent="0.25">
      <c r="A7" s="4">
        <v>24</v>
      </c>
      <c r="B7" s="28" t="s">
        <v>129</v>
      </c>
      <c r="C7" s="28" t="s">
        <v>147</v>
      </c>
      <c r="D7" s="26" t="s">
        <v>33</v>
      </c>
      <c r="E7" s="18">
        <f>IF(BE7&gt;0,(_xlfn.RANK.EQ(BQ7,BQ$3:BQ$54)),"")</f>
        <v>4</v>
      </c>
      <c r="F7" s="29">
        <v>0.55208333333333337</v>
      </c>
      <c r="G7" s="27">
        <v>0</v>
      </c>
      <c r="H7" s="7">
        <f>G7/60</f>
        <v>0</v>
      </c>
      <c r="I7" s="26">
        <v>112.9</v>
      </c>
      <c r="J7" s="26">
        <v>0</v>
      </c>
      <c r="K7" s="26">
        <v>0</v>
      </c>
      <c r="L7" s="24">
        <v>0</v>
      </c>
      <c r="M7" s="26">
        <v>0</v>
      </c>
      <c r="N7" s="4">
        <f>IF(I7&gt;0,(I7+J7*$J$1+K7*$K$1+L7*$L$1+M7*$M$1),"")</f>
        <v>112.9</v>
      </c>
      <c r="O7" s="8">
        <f>IF(I7&gt;0,(MIN(N$3:N$54)/N7),"")</f>
        <v>0.72639503985828169</v>
      </c>
      <c r="P7" s="9">
        <f>IF(I7&gt;0,(ROUND(100*O7,4)),"")</f>
        <v>72.639499999999998</v>
      </c>
      <c r="Q7" s="27">
        <v>0</v>
      </c>
      <c r="R7" s="7">
        <f>Q7/60</f>
        <v>0</v>
      </c>
      <c r="S7" s="26">
        <v>77.94</v>
      </c>
      <c r="T7" s="24">
        <v>0</v>
      </c>
      <c r="U7" s="26">
        <v>0</v>
      </c>
      <c r="V7" s="24">
        <v>0</v>
      </c>
      <c r="W7" s="26">
        <v>0</v>
      </c>
      <c r="X7" s="4">
        <f>IF(S7&gt;0,(S7+T7*$J$1+U7*$K$1+V7*$L$1+W7*$M$1),"")</f>
        <v>77.94</v>
      </c>
      <c r="Y7" s="8">
        <f>IF(S7&gt;0,(MIN(X$3:X$54)/X7),"")</f>
        <v>0.39350782653323074</v>
      </c>
      <c r="Z7" s="9">
        <f>IF(S7&gt;0,(ROUND(100*Y7,4)),"")</f>
        <v>39.3508</v>
      </c>
      <c r="AA7" s="27">
        <v>0</v>
      </c>
      <c r="AB7" s="7">
        <f>AA7/60</f>
        <v>0</v>
      </c>
      <c r="AC7" s="26">
        <v>88.1</v>
      </c>
      <c r="AD7" s="26">
        <v>0</v>
      </c>
      <c r="AE7" s="26">
        <v>0</v>
      </c>
      <c r="AF7" s="24">
        <v>0</v>
      </c>
      <c r="AG7" s="26">
        <v>0</v>
      </c>
      <c r="AH7" s="4">
        <f>IF(AC7&gt;0,(AC7+AD7*$J$1+AE7*$K$1+AF7*$L$1+AG7*$M$1),"")</f>
        <v>88.1</v>
      </c>
      <c r="AI7" s="8">
        <f>IF(AC7&gt;0,(MIN(AH$3:AH$54)/AH7),"")</f>
        <v>0.57570942111237233</v>
      </c>
      <c r="AJ7" s="9">
        <f>IF(AC7&gt;0,(ROUND(100*AI7,4)),"")</f>
        <v>57.570900000000002</v>
      </c>
      <c r="AK7" s="27">
        <v>0.27083333333333331</v>
      </c>
      <c r="AL7" s="7">
        <f>AK7/60</f>
        <v>4.5138888888888885E-3</v>
      </c>
      <c r="AM7" s="26">
        <v>302.33</v>
      </c>
      <c r="AN7" s="26">
        <v>0</v>
      </c>
      <c r="AO7" s="26">
        <v>0</v>
      </c>
      <c r="AP7" s="24">
        <v>0</v>
      </c>
      <c r="AQ7" s="26">
        <v>0</v>
      </c>
      <c r="AR7" s="4">
        <f>IF(AM7&gt;0,(AM7+AN7*$J$1+AO7*$K$1+AP7*$L$1+AQ7*$M$1),"")</f>
        <v>302.33</v>
      </c>
      <c r="AS7" s="8">
        <f>IF(AM7&gt;0,(MIN(AR$3:AR$54)/AR7),"")</f>
        <v>0.46455859491284357</v>
      </c>
      <c r="AT7" s="9">
        <f>IF(AM7&gt;0,(ROUND(100*AS7,4)),"")</f>
        <v>46.4559</v>
      </c>
      <c r="AU7" s="27">
        <v>0</v>
      </c>
      <c r="AV7" s="7">
        <f>AU7/60</f>
        <v>0</v>
      </c>
      <c r="AW7" s="26">
        <v>240</v>
      </c>
      <c r="AX7" s="26">
        <v>0</v>
      </c>
      <c r="AY7" s="26">
        <v>0</v>
      </c>
      <c r="AZ7" s="24">
        <v>0</v>
      </c>
      <c r="BA7" s="26">
        <v>0</v>
      </c>
      <c r="BB7" s="4">
        <f>IF(AW7&gt;0,(AW7+AX7*$J$1+AY7*$K$1+AZ7*$L$1+BA7*$M$1),"")</f>
        <v>240</v>
      </c>
      <c r="BC7" s="8">
        <f>IF(AW7&gt;0,(MIN(BB$3:BB$54)/BB7),"")</f>
        <v>0.33279166666666671</v>
      </c>
      <c r="BD7" s="9">
        <f>IF(AW7&gt;0,(ROUND(100*BC7,4)),"")</f>
        <v>33.279200000000003</v>
      </c>
      <c r="BE7" s="25">
        <v>0.60625000000000007</v>
      </c>
      <c r="BF7" s="26">
        <v>0</v>
      </c>
      <c r="BG7" s="7">
        <f>IF(BE7&gt;0,(BE7-F7-H7-R7-AB7-AV7-AL7+BF7*$BF$1/60/24),"")</f>
        <v>4.965277777777781E-2</v>
      </c>
      <c r="BH7" s="11">
        <f>IF(BE7&gt;0,(BG7*60*24),"")</f>
        <v>71.500000000000057</v>
      </c>
      <c r="BI7" s="11">
        <f>BH7*60</f>
        <v>4290.0000000000036</v>
      </c>
      <c r="BJ7" s="8">
        <f>IF(BE7&gt;0,(MIN(BG$3:BG$54)/BG7),"")</f>
        <v>0.93473193473193306</v>
      </c>
      <c r="BK7" s="9">
        <f>IF(BE7&gt;0,(ROUND(500*BJ7,4)),"")</f>
        <v>467.36599999999999</v>
      </c>
      <c r="BL7" s="13">
        <f>IF(BE7&gt;0,(_xlfn.RANK.EQ(BK7,BK$3:BK$54)),"")</f>
        <v>4</v>
      </c>
      <c r="BM7" s="17">
        <f>IF(AW7&gt;0,(AJ7+Z7+P7+AT7+BD7),"")</f>
        <v>249.29629999999997</v>
      </c>
      <c r="BN7" s="18">
        <f>IF(AW7&gt;0,(_xlfn.RANK.EQ(BM7,BM$3:BM$54)),"")</f>
        <v>11</v>
      </c>
      <c r="BO7" s="9"/>
      <c r="BP7" s="19">
        <f>IF(BE7&gt;0,(BK7+BM7),"")</f>
        <v>716.66229999999996</v>
      </c>
      <c r="BQ7" s="8">
        <f>IF(BE7&gt;0,(BP7/MAX(BP$3:BP$54)),"")</f>
        <v>0.76001250104458162</v>
      </c>
    </row>
    <row r="8" spans="1:69" ht="17.25" customHeight="1" x14ac:dyDescent="0.25">
      <c r="A8" s="4">
        <v>5</v>
      </c>
      <c r="B8" s="28" t="s">
        <v>55</v>
      </c>
      <c r="C8" s="28" t="s">
        <v>56</v>
      </c>
      <c r="D8" s="26" t="s">
        <v>33</v>
      </c>
      <c r="E8" s="18">
        <f>IF(BE8&gt;0,(_xlfn.RANK.EQ(BQ8,BQ$3:BQ$54)),"")</f>
        <v>5</v>
      </c>
      <c r="F8" s="29">
        <v>0.56666666666666665</v>
      </c>
      <c r="G8" s="27">
        <v>0</v>
      </c>
      <c r="H8" s="7">
        <f>G8/60</f>
        <v>0</v>
      </c>
      <c r="I8" s="26">
        <v>83.18</v>
      </c>
      <c r="J8" s="26">
        <v>0</v>
      </c>
      <c r="K8" s="26">
        <v>0</v>
      </c>
      <c r="L8" s="24">
        <v>0</v>
      </c>
      <c r="M8" s="26">
        <v>0</v>
      </c>
      <c r="N8" s="4">
        <f>IF(I8&gt;0,(I8+J8*$J$1+K8*$K$1+L8*$L$1+M8*$M$1),"")</f>
        <v>83.18</v>
      </c>
      <c r="O8" s="8">
        <f>IF(I8&gt;0,(MIN(N$3:N$54)/N8),"")</f>
        <v>0.98593411877855253</v>
      </c>
      <c r="P8" s="9">
        <f>IF(I8&gt;0,(ROUND(100*O8,4)),"")</f>
        <v>98.593400000000003</v>
      </c>
      <c r="Q8" s="27">
        <v>0</v>
      </c>
      <c r="R8" s="7">
        <f>Q8/60</f>
        <v>0</v>
      </c>
      <c r="S8" s="26">
        <v>48.85</v>
      </c>
      <c r="T8" s="24">
        <v>0</v>
      </c>
      <c r="U8" s="26">
        <v>0</v>
      </c>
      <c r="V8" s="24">
        <v>0</v>
      </c>
      <c r="W8" s="26">
        <v>0</v>
      </c>
      <c r="X8" s="4">
        <f>IF(S8&gt;0,(S8+T8*$J$1+U8*$K$1+V8*$L$1+W8*$M$1),"")</f>
        <v>48.85</v>
      </c>
      <c r="Y8" s="8">
        <f>IF(S8&gt;0,(MIN(X$3:X$54)/X8),"")</f>
        <v>0.62784032753326513</v>
      </c>
      <c r="Z8" s="9">
        <f>IF(S8&gt;0,(ROUND(100*Y8,4)),"")</f>
        <v>62.783999999999999</v>
      </c>
      <c r="AA8" s="27">
        <v>0.25</v>
      </c>
      <c r="AB8" s="7">
        <f>AA8/60</f>
        <v>4.1666666666666666E-3</v>
      </c>
      <c r="AC8" s="26">
        <v>96.2</v>
      </c>
      <c r="AD8" s="26">
        <v>0</v>
      </c>
      <c r="AE8" s="26">
        <v>0</v>
      </c>
      <c r="AF8" s="24">
        <v>0</v>
      </c>
      <c r="AG8" s="26">
        <v>0</v>
      </c>
      <c r="AH8" s="4">
        <f>IF(AC8&gt;0,(AC8+AD8*$J$1+AE8*$K$1+AF8*$L$1+AG8*$M$1),"")</f>
        <v>96.2</v>
      </c>
      <c r="AI8" s="8">
        <f>IF(AC8&gt;0,(MIN(AH$3:AH$54)/AH8),"")</f>
        <v>0.52723492723492715</v>
      </c>
      <c r="AJ8" s="9">
        <f>IF(AC8&gt;0,(ROUND(100*AI8,4)),"")</f>
        <v>52.723500000000001</v>
      </c>
      <c r="AK8" s="27">
        <v>0.83333333333333337</v>
      </c>
      <c r="AL8" s="7">
        <f>AK8/60</f>
        <v>1.388888888888889E-2</v>
      </c>
      <c r="AM8" s="26">
        <v>141</v>
      </c>
      <c r="AN8" s="26">
        <v>0</v>
      </c>
      <c r="AO8" s="26">
        <v>0</v>
      </c>
      <c r="AP8" s="24">
        <v>0</v>
      </c>
      <c r="AQ8" s="26">
        <v>0</v>
      </c>
      <c r="AR8" s="4">
        <f>IF(AM8&gt;0,(AM8+AN8*$J$1+AO8*$K$1+AP8*$L$1+AQ8*$M$1),"")</f>
        <v>141</v>
      </c>
      <c r="AS8" s="8">
        <f>IF(AM8&gt;0,(MIN(AR$3:AR$54)/AR8),"")</f>
        <v>0.99609929078014181</v>
      </c>
      <c r="AT8" s="9">
        <f>IF(AM8&gt;0,(ROUND(100*AS8,4)),"")</f>
        <v>99.609899999999996</v>
      </c>
      <c r="AU8" s="27">
        <v>0</v>
      </c>
      <c r="AV8" s="7">
        <f>AU8/60</f>
        <v>0</v>
      </c>
      <c r="AW8" s="26">
        <v>176.96</v>
      </c>
      <c r="AX8" s="26">
        <v>0</v>
      </c>
      <c r="AY8" s="26">
        <v>0</v>
      </c>
      <c r="AZ8" s="24">
        <v>0</v>
      </c>
      <c r="BA8" s="26">
        <v>0</v>
      </c>
      <c r="BB8" s="4">
        <f>IF(AW8&gt;0,(AW8+AX8*$J$1+AY8*$K$1+AZ8*$L$1+BA8*$M$1),"")</f>
        <v>176.96</v>
      </c>
      <c r="BC8" s="8">
        <f>IF(AW8&gt;0,(MIN(BB$3:BB$54)/BB8),"")</f>
        <v>0.45134493670886078</v>
      </c>
      <c r="BD8" s="9">
        <f>IF(AW8&gt;0,(ROUND(100*BC8,4)),"")</f>
        <v>45.134500000000003</v>
      </c>
      <c r="BE8" s="25">
        <v>0.65069444444444446</v>
      </c>
      <c r="BF8" s="26">
        <v>0</v>
      </c>
      <c r="BG8" s="7">
        <f>IF(BE8&gt;0,(BE8-F8-H8-R8-AB8-AV8-AL8+BF8*$BF$1/60/24),"")</f>
        <v>6.5972222222222252E-2</v>
      </c>
      <c r="BH8" s="11">
        <f>IF(BE8&gt;0,(BG8*60*24),"")</f>
        <v>95.000000000000043</v>
      </c>
      <c r="BI8" s="11">
        <f>BH8*60</f>
        <v>5700.0000000000027</v>
      </c>
      <c r="BJ8" s="8">
        <f>IF(BE8&gt;0,(MIN(BG$3:BG$54)/BG8),"")</f>
        <v>0.70350877192982342</v>
      </c>
      <c r="BK8" s="9">
        <f>IF(BE8&gt;0,(ROUND(500*BJ8,4)),"")</f>
        <v>351.75439999999998</v>
      </c>
      <c r="BL8" s="13">
        <f>IF(BE8&gt;0,(_xlfn.RANK.EQ(BK8,BK$3:BK$54)),"")</f>
        <v>18</v>
      </c>
      <c r="BM8" s="17">
        <f>IF(AW8&gt;0,(AJ8+Z8+P8+AT8+BD8),"")</f>
        <v>358.84530000000001</v>
      </c>
      <c r="BN8" s="18">
        <f>IF(AW8&gt;0,(_xlfn.RANK.EQ(BM8,BM$3:BM$54)),"")</f>
        <v>2</v>
      </c>
      <c r="BO8" s="9"/>
      <c r="BP8" s="19">
        <f>IF(BE8&gt;0,(BK8+BM8),"")</f>
        <v>710.59969999999998</v>
      </c>
      <c r="BQ8" s="8">
        <f>IF(BE8&gt;0,(BP8/MAX(BP$3:BP$54)),"")</f>
        <v>0.75358318030476756</v>
      </c>
    </row>
    <row r="9" spans="1:69" x14ac:dyDescent="0.25">
      <c r="A9" s="4">
        <v>18</v>
      </c>
      <c r="B9" s="28" t="s">
        <v>77</v>
      </c>
      <c r="C9" s="28" t="s">
        <v>137</v>
      </c>
      <c r="D9" s="26" t="s">
        <v>33</v>
      </c>
      <c r="E9" s="18">
        <f>IF(BE9&gt;0,(_xlfn.RANK.EQ(BQ9,BQ$3:BQ$54)),"")</f>
        <v>6</v>
      </c>
      <c r="F9" s="29">
        <v>0.58611111111111114</v>
      </c>
      <c r="G9" s="27">
        <v>5.4166666666666669E-2</v>
      </c>
      <c r="H9" s="7">
        <f>G9/60</f>
        <v>9.0277777777777784E-4</v>
      </c>
      <c r="I9" s="26">
        <v>114.75</v>
      </c>
      <c r="J9" s="26">
        <v>0</v>
      </c>
      <c r="K9" s="26">
        <v>0</v>
      </c>
      <c r="L9" s="24">
        <v>0</v>
      </c>
      <c r="M9" s="26">
        <v>0</v>
      </c>
      <c r="N9" s="4">
        <f>IF(I9&gt;0,(I9+J9*$J$1+K9*$K$1+L9*$L$1+M9*$M$1),"")</f>
        <v>114.75</v>
      </c>
      <c r="O9" s="8">
        <f>IF(I9&gt;0,(MIN(N$3:N$54)/N9),"")</f>
        <v>0.71468409586056647</v>
      </c>
      <c r="P9" s="9">
        <f>IF(I9&gt;0,(ROUND(100*O9,4)),"")</f>
        <v>71.468400000000003</v>
      </c>
      <c r="Q9" s="27">
        <v>0</v>
      </c>
      <c r="R9" s="7">
        <f>Q9/60</f>
        <v>0</v>
      </c>
      <c r="S9" s="26">
        <v>66.739999999999995</v>
      </c>
      <c r="T9" s="24">
        <v>0</v>
      </c>
      <c r="U9" s="26">
        <v>0</v>
      </c>
      <c r="V9" s="24">
        <v>0</v>
      </c>
      <c r="W9" s="26">
        <v>0</v>
      </c>
      <c r="X9" s="4">
        <f>IF(S9&gt;0,(S9+T9*$J$1+U9*$K$1+V9*$L$1+W9*$M$1),"")</f>
        <v>66.739999999999995</v>
      </c>
      <c r="Y9" s="8">
        <f>IF(S9&gt;0,(MIN(X$3:X$54)/X9),"")</f>
        <v>0.45954450104884631</v>
      </c>
      <c r="Z9" s="9">
        <f>IF(S9&gt;0,(ROUND(100*Y9,4)),"")</f>
        <v>45.954500000000003</v>
      </c>
      <c r="AA9" s="27">
        <v>0.13333333333333333</v>
      </c>
      <c r="AB9" s="7">
        <f>AA9/60</f>
        <v>2.2222222222222222E-3</v>
      </c>
      <c r="AC9" s="26">
        <v>66.930000000000007</v>
      </c>
      <c r="AD9" s="26">
        <v>0</v>
      </c>
      <c r="AE9" s="26">
        <v>0</v>
      </c>
      <c r="AF9" s="24">
        <v>0</v>
      </c>
      <c r="AG9" s="26">
        <v>0</v>
      </c>
      <c r="AH9" s="4">
        <f>IF(AC9&gt;0,(AC9+AD9*$J$1+AE9*$K$1+AF9*$L$1+AG9*$M$1),"")</f>
        <v>66.930000000000007</v>
      </c>
      <c r="AI9" s="8">
        <f>IF(AC9&gt;0,(MIN(AH$3:AH$54)/AH9),"")</f>
        <v>0.75780666367846994</v>
      </c>
      <c r="AJ9" s="9">
        <f>IF(AC9&gt;0,(ROUND(100*AI9,4)),"")</f>
        <v>75.780699999999996</v>
      </c>
      <c r="AK9" s="27">
        <v>0.32291666666666669</v>
      </c>
      <c r="AL9" s="7">
        <f>AK9/60</f>
        <v>5.3819444444444444E-3</v>
      </c>
      <c r="AM9" s="26">
        <v>390</v>
      </c>
      <c r="AN9" s="26">
        <v>0</v>
      </c>
      <c r="AO9" s="26">
        <v>0</v>
      </c>
      <c r="AP9" s="24">
        <v>0</v>
      </c>
      <c r="AQ9" s="26">
        <v>0</v>
      </c>
      <c r="AR9" s="4">
        <f>IF(AM9&gt;0,(AM9+AN9*$J$1+AO9*$K$1+AP9*$L$1+AQ9*$M$1),"")</f>
        <v>390</v>
      </c>
      <c r="AS9" s="8">
        <f>IF(AM9&gt;0,(MIN(AR$3:AR$54)/AR9),"")</f>
        <v>0.36012820512820509</v>
      </c>
      <c r="AT9" s="9">
        <f>IF(AM9&gt;0,(ROUND(100*AS9,4)),"")</f>
        <v>36.012799999999999</v>
      </c>
      <c r="AU9" s="27">
        <v>8.6805555555555566E-2</v>
      </c>
      <c r="AV9" s="7">
        <f>AU9/60</f>
        <v>1.4467592592592594E-3</v>
      </c>
      <c r="AW9" s="26">
        <v>79.87</v>
      </c>
      <c r="AX9" s="26">
        <v>0</v>
      </c>
      <c r="AY9" s="26">
        <v>0</v>
      </c>
      <c r="AZ9" s="24">
        <v>0</v>
      </c>
      <c r="BA9" s="26">
        <v>0</v>
      </c>
      <c r="BB9" s="4">
        <f>IF(AW9&gt;0,(AW9+AX9*$J$1+AY9*$K$1+AZ9*$L$1+BA9*$M$1),"")</f>
        <v>79.87</v>
      </c>
      <c r="BC9" s="8">
        <f>IF(AW9&gt;0,(MIN(BB$3:BB$54)/BB9),"")</f>
        <v>1</v>
      </c>
      <c r="BD9" s="9">
        <f>IF(AW9&gt;0,(ROUND(100*BC9,4)),"")</f>
        <v>100</v>
      </c>
      <c r="BE9" s="25">
        <v>0.65694444444444444</v>
      </c>
      <c r="BF9" s="26">
        <v>0</v>
      </c>
      <c r="BG9" s="7">
        <f>IF(BE9&gt;0,(BE9-F9-H9-R9-AB9-AV9-AL9+BF9*$BF$1/60/24),"")</f>
        <v>6.0879629629629596E-2</v>
      </c>
      <c r="BH9" s="11">
        <f>IF(BE9&gt;0,(BG9*60*24),"")</f>
        <v>87.666666666666629</v>
      </c>
      <c r="BI9" s="11">
        <f>BH9*60</f>
        <v>5259.9999999999982</v>
      </c>
      <c r="BJ9" s="8">
        <f>IF(BE9&gt;0,(MIN(BG$3:BG$54)/BG9),"")</f>
        <v>0.76235741444866867</v>
      </c>
      <c r="BK9" s="9">
        <f>IF(BE9&gt;0,(ROUND(500*BJ9,4)),"")</f>
        <v>381.17869999999999</v>
      </c>
      <c r="BL9" s="13">
        <f>IF(BE9&gt;0,(_xlfn.RANK.EQ(BK9,BK$3:BK$54)),"")</f>
        <v>14</v>
      </c>
      <c r="BM9" s="17">
        <f>IF(AW9&gt;0,(AJ9+Z9+P9+AT9+BD9),"")</f>
        <v>329.21640000000002</v>
      </c>
      <c r="BN9" s="18">
        <f>IF(AW9&gt;0,(_xlfn.RANK.EQ(BM9,BM$3:BM$54)),"")</f>
        <v>4</v>
      </c>
      <c r="BO9" s="9"/>
      <c r="BP9" s="19">
        <f>IF(BE9&gt;0,(BK9+BM9),"")</f>
        <v>710.39509999999996</v>
      </c>
      <c r="BQ9" s="8">
        <f>IF(BE9&gt;0,(BP9/MAX(BP$3:BP$54)),"")</f>
        <v>0.75336620425103384</v>
      </c>
    </row>
    <row r="10" spans="1:69" x14ac:dyDescent="0.25">
      <c r="A10" s="4">
        <v>9</v>
      </c>
      <c r="B10" s="28" t="s">
        <v>81</v>
      </c>
      <c r="C10" s="28" t="s">
        <v>82</v>
      </c>
      <c r="D10" s="26" t="s">
        <v>33</v>
      </c>
      <c r="E10" s="18">
        <f>IF(BE10&gt;0,(_xlfn.RANK.EQ(BQ10,BQ$3:BQ$54)),"")</f>
        <v>7</v>
      </c>
      <c r="F10" s="29">
        <v>0.5229166666666667</v>
      </c>
      <c r="G10" s="27">
        <v>0</v>
      </c>
      <c r="H10" s="7">
        <f>G10/60</f>
        <v>0</v>
      </c>
      <c r="I10" s="26">
        <v>172.7</v>
      </c>
      <c r="J10" s="26">
        <v>0</v>
      </c>
      <c r="K10" s="26">
        <v>0</v>
      </c>
      <c r="L10" s="24">
        <v>0</v>
      </c>
      <c r="M10" s="26">
        <v>0</v>
      </c>
      <c r="N10" s="4">
        <f>IF(I10&gt;0,(I10+J10*$J$1+K10*$K$1+L10*$L$1+M10*$M$1),"")</f>
        <v>172.7</v>
      </c>
      <c r="O10" s="8">
        <f>IF(I10&gt;0,(MIN(N$3:N$54)/N10),"")</f>
        <v>0.47486971627099023</v>
      </c>
      <c r="P10" s="9">
        <f>IF(I10&gt;0,(ROUND(100*O10,4)),"")</f>
        <v>47.487000000000002</v>
      </c>
      <c r="Q10" s="27">
        <v>0</v>
      </c>
      <c r="R10" s="7">
        <f>Q10/60</f>
        <v>0</v>
      </c>
      <c r="S10" s="26">
        <v>46.37</v>
      </c>
      <c r="T10" s="24">
        <v>0</v>
      </c>
      <c r="U10" s="26">
        <v>0</v>
      </c>
      <c r="V10" s="24">
        <v>0</v>
      </c>
      <c r="W10" s="26">
        <v>0</v>
      </c>
      <c r="X10" s="4">
        <f>IF(S10&gt;0,(S10+T10*$J$1+U10*$K$1+V10*$L$1+W10*$M$1),"")</f>
        <v>46.37</v>
      </c>
      <c r="Y10" s="8">
        <f>IF(S10&gt;0,(MIN(X$3:X$54)/X10),"")</f>
        <v>0.66141902091869753</v>
      </c>
      <c r="Z10" s="9">
        <f>IF(S10&gt;0,(ROUND(100*Y10,4)),"")</f>
        <v>66.141900000000007</v>
      </c>
      <c r="AA10" s="27">
        <v>0.36458333333333331</v>
      </c>
      <c r="AB10" s="7">
        <f>AA10/60</f>
        <v>6.076388888888889E-3</v>
      </c>
      <c r="AC10" s="26">
        <v>69.349999999999994</v>
      </c>
      <c r="AD10" s="26">
        <v>0</v>
      </c>
      <c r="AE10" s="26">
        <v>0</v>
      </c>
      <c r="AF10" s="24">
        <v>0</v>
      </c>
      <c r="AG10" s="26">
        <v>0</v>
      </c>
      <c r="AH10" s="4">
        <f>IF(AC10&gt;0,(AC10+AD10*$J$1+AE10*$K$1+AF10*$L$1+AG10*$M$1),"")</f>
        <v>69.349999999999994</v>
      </c>
      <c r="AI10" s="8">
        <f>IF(AC10&gt;0,(MIN(AH$3:AH$54)/AH10),"")</f>
        <v>0.73136265320836347</v>
      </c>
      <c r="AJ10" s="9">
        <f>IF(AC10&gt;0,(ROUND(100*AI10,4)),"")</f>
        <v>73.136300000000006</v>
      </c>
      <c r="AK10" s="27">
        <v>0</v>
      </c>
      <c r="AL10" s="7">
        <f>AK10/60</f>
        <v>0</v>
      </c>
      <c r="AM10" s="26">
        <v>300</v>
      </c>
      <c r="AN10" s="26">
        <v>0</v>
      </c>
      <c r="AO10" s="26">
        <v>0</v>
      </c>
      <c r="AP10" s="24">
        <v>0</v>
      </c>
      <c r="AQ10" s="26">
        <v>0</v>
      </c>
      <c r="AR10" s="4">
        <f>IF(AM10&gt;0,(AM10+AN10*$J$1+AO10*$K$1+AP10*$L$1+AQ10*$M$1),"")</f>
        <v>300</v>
      </c>
      <c r="AS10" s="8">
        <f>IF(AM10&gt;0,(MIN(AR$3:AR$54)/AR10),"")</f>
        <v>0.46816666666666662</v>
      </c>
      <c r="AT10" s="9">
        <f>IF(AM10&gt;0,(ROUND(100*AS10,4)),"")</f>
        <v>46.816699999999997</v>
      </c>
      <c r="AU10" s="27">
        <v>0.28333333333333333</v>
      </c>
      <c r="AV10" s="7">
        <f>AU10/60</f>
        <v>4.7222222222222223E-3</v>
      </c>
      <c r="AW10" s="26">
        <v>113.89</v>
      </c>
      <c r="AX10" s="26">
        <v>0</v>
      </c>
      <c r="AY10" s="26">
        <v>0</v>
      </c>
      <c r="AZ10" s="24">
        <v>0</v>
      </c>
      <c r="BA10" s="26">
        <v>0</v>
      </c>
      <c r="BB10" s="4">
        <f>IF(AW10&gt;0,(AW10+AX10*$J$1+AY10*$K$1+AZ10*$L$1+BA10*$M$1),"")</f>
        <v>113.89</v>
      </c>
      <c r="BC10" s="8">
        <f>IF(AW10&gt;0,(MIN(BB$3:BB$54)/BB10),"")</f>
        <v>0.70129071911493546</v>
      </c>
      <c r="BD10" s="9">
        <f>IF(AW10&gt;0,(ROUND(100*BC10,4)),"")</f>
        <v>70.129099999999994</v>
      </c>
      <c r="BE10" s="25">
        <v>0.59166666666666667</v>
      </c>
      <c r="BF10" s="26">
        <v>0</v>
      </c>
      <c r="BG10" s="7">
        <f>IF(BE10&gt;0,(BE10-F10-H10-R10-AB10-AV10-AL10+BF10*$BF$1/60/24),"")</f>
        <v>5.7951388888888858E-2</v>
      </c>
      <c r="BH10" s="11">
        <f>IF(BE10&gt;0,(BG10*60*24),"")</f>
        <v>83.44999999999996</v>
      </c>
      <c r="BI10" s="11">
        <f>BH10*60</f>
        <v>5006.9999999999973</v>
      </c>
      <c r="BJ10" s="8">
        <f>IF(BE10&gt;0,(MIN(BG$3:BG$54)/BG10),"")</f>
        <v>0.80087876972238814</v>
      </c>
      <c r="BK10" s="9">
        <f>IF(BE10&gt;0,(ROUND(500*BJ10,4)),"")</f>
        <v>400.43939999999998</v>
      </c>
      <c r="BL10" s="13">
        <f>IF(BE10&gt;0,(_xlfn.RANK.EQ(BK10,BK$3:BK$54)),"")</f>
        <v>10</v>
      </c>
      <c r="BM10" s="17">
        <f>IF(AW10&gt;0,(AJ10+Z10+P10+AT10+BD10),"")</f>
        <v>303.71100000000001</v>
      </c>
      <c r="BN10" s="18">
        <f>IF(AW10&gt;0,(_xlfn.RANK.EQ(BM10,BM$3:BM$54)),"")</f>
        <v>7</v>
      </c>
      <c r="BO10" s="9"/>
      <c r="BP10" s="19">
        <f>IF(BE10&gt;0,(BK10+BM10),"")</f>
        <v>704.15039999999999</v>
      </c>
      <c r="BQ10" s="8">
        <f>IF(BE10&gt;0,(BP10/MAX(BP$3:BP$54)),"")</f>
        <v>0.74674376846046264</v>
      </c>
    </row>
    <row r="11" spans="1:69" x14ac:dyDescent="0.25">
      <c r="A11" s="4">
        <v>16</v>
      </c>
      <c r="B11" s="28" t="s">
        <v>77</v>
      </c>
      <c r="C11" s="28" t="s">
        <v>134</v>
      </c>
      <c r="D11" s="26" t="s">
        <v>33</v>
      </c>
      <c r="E11" s="18">
        <f>IF(BE11&gt;0,(_xlfn.RANK.EQ(BQ11,BQ$3:BQ$54)),"")</f>
        <v>8</v>
      </c>
      <c r="F11" s="29">
        <v>0.57638888888888895</v>
      </c>
      <c r="G11" s="27">
        <v>0.19097222222222221</v>
      </c>
      <c r="H11" s="7">
        <f>G11/60</f>
        <v>3.1828703703703702E-3</v>
      </c>
      <c r="I11" s="26">
        <v>98.96</v>
      </c>
      <c r="J11" s="26">
        <v>0</v>
      </c>
      <c r="K11" s="26">
        <v>0</v>
      </c>
      <c r="L11" s="24">
        <v>0</v>
      </c>
      <c r="M11" s="26">
        <v>0</v>
      </c>
      <c r="N11" s="4">
        <f>IF(I11&gt;0,(I11+J11*$J$1+K11*$K$1+L11*$L$1+M11*$M$1),"")</f>
        <v>98.96</v>
      </c>
      <c r="O11" s="8">
        <f>IF(I11&gt;0,(MIN(N$3:N$54)/N11),"")</f>
        <v>0.8287186742118029</v>
      </c>
      <c r="P11" s="9">
        <f>IF(I11&gt;0,(ROUND(100*O11,4)),"")</f>
        <v>82.871899999999997</v>
      </c>
      <c r="Q11" s="27">
        <v>0.13680555555555554</v>
      </c>
      <c r="R11" s="7">
        <f>Q11/60</f>
        <v>2.2800925925925922E-3</v>
      </c>
      <c r="S11" s="26">
        <v>55</v>
      </c>
      <c r="T11" s="24">
        <v>0</v>
      </c>
      <c r="U11" s="26">
        <v>0</v>
      </c>
      <c r="V11" s="24">
        <v>0</v>
      </c>
      <c r="W11" s="26">
        <v>0</v>
      </c>
      <c r="X11" s="4">
        <f>IF(S11&gt;0,(S11+T11*$J$1+U11*$K$1+V11*$L$1+W11*$M$1),"")</f>
        <v>55</v>
      </c>
      <c r="Y11" s="8">
        <f>IF(S11&gt;0,(MIN(X$3:X$54)/X11),"")</f>
        <v>0.55763636363636371</v>
      </c>
      <c r="Z11" s="9">
        <f>IF(S11&gt;0,(ROUND(100*Y11,4)),"")</f>
        <v>55.763599999999997</v>
      </c>
      <c r="AA11" s="27">
        <v>0.10208333333333335</v>
      </c>
      <c r="AB11" s="7">
        <f>AA11/60</f>
        <v>1.701388888888889E-3</v>
      </c>
      <c r="AC11" s="26">
        <v>59.49</v>
      </c>
      <c r="AD11" s="26">
        <v>0</v>
      </c>
      <c r="AE11" s="26">
        <v>0</v>
      </c>
      <c r="AF11" s="24">
        <v>0</v>
      </c>
      <c r="AG11" s="26">
        <v>0</v>
      </c>
      <c r="AH11" s="4">
        <f>IF(AC11&gt;0,(AC11+AD11*$J$1+AE11*$K$1+AF11*$L$1+AG11*$M$1),"")</f>
        <v>59.49</v>
      </c>
      <c r="AI11" s="8">
        <f>IF(AC11&gt;0,(MIN(AH$3:AH$54)/AH11),"")</f>
        <v>0.85258026559085553</v>
      </c>
      <c r="AJ11" s="9">
        <f>IF(AC11&gt;0,(ROUND(100*AI11,4)),"")</f>
        <v>85.257999999999996</v>
      </c>
      <c r="AK11" s="27">
        <v>0.21875</v>
      </c>
      <c r="AL11" s="7">
        <f>AK11/60</f>
        <v>3.6458333333333334E-3</v>
      </c>
      <c r="AM11" s="26">
        <v>450</v>
      </c>
      <c r="AN11" s="26">
        <v>0</v>
      </c>
      <c r="AO11" s="26">
        <v>0</v>
      </c>
      <c r="AP11" s="24">
        <v>0</v>
      </c>
      <c r="AQ11" s="26">
        <v>0</v>
      </c>
      <c r="AR11" s="4">
        <f>IF(AM11&gt;0,(AM11+AN11*$J$1+AO11*$K$1+AP11*$L$1+AQ11*$M$1),"")</f>
        <v>450</v>
      </c>
      <c r="AS11" s="8">
        <f>IF(AM11&gt;0,(MIN(AR$3:AR$54)/AR11),"")</f>
        <v>0.31211111111111106</v>
      </c>
      <c r="AT11" s="9">
        <f>IF(AM11&gt;0,(ROUND(100*AS11,4)),"")</f>
        <v>31.211099999999998</v>
      </c>
      <c r="AU11" s="27">
        <v>4.8611111111111112E-2</v>
      </c>
      <c r="AV11" s="7">
        <f>AU11/60</f>
        <v>8.1018518518518516E-4</v>
      </c>
      <c r="AW11" s="26">
        <v>112.94</v>
      </c>
      <c r="AX11" s="26">
        <v>0</v>
      </c>
      <c r="AY11" s="26">
        <v>0</v>
      </c>
      <c r="AZ11" s="24">
        <v>0</v>
      </c>
      <c r="BA11" s="26">
        <v>0</v>
      </c>
      <c r="BB11" s="4">
        <f>IF(AW11&gt;0,(AW11+AX11*$J$1+AY11*$K$1+AZ11*$L$1+BA11*$M$1),"")</f>
        <v>112.94</v>
      </c>
      <c r="BC11" s="8">
        <f>IF(AW11&gt;0,(MIN(BB$3:BB$54)/BB11),"")</f>
        <v>0.70718965822560653</v>
      </c>
      <c r="BD11" s="9">
        <f>IF(AW11&gt;0,(ROUND(100*BC11,4)),"")</f>
        <v>70.718999999999994</v>
      </c>
      <c r="BE11" s="25">
        <v>0.65</v>
      </c>
      <c r="BF11" s="26">
        <v>0</v>
      </c>
      <c r="BG11" s="7">
        <f>IF(BE11&gt;0,(BE11-F11-H11-R11-AB11-AV11-AL11+BF11*$BF$1/60/24),"")</f>
        <v>6.1990740740740694E-2</v>
      </c>
      <c r="BH11" s="11">
        <f>IF(BE11&gt;0,(BG11*60*24),"")</f>
        <v>89.266666666666595</v>
      </c>
      <c r="BI11" s="11">
        <f>BH11*60</f>
        <v>5355.9999999999955</v>
      </c>
      <c r="BJ11" s="8">
        <f>IF(BE11&gt;0,(MIN(BG$3:BG$54)/BG11),"")</f>
        <v>0.74869305451829693</v>
      </c>
      <c r="BK11" s="9">
        <f>IF(BE11&gt;0,(ROUND(500*BJ11,4)),"")</f>
        <v>374.34649999999999</v>
      </c>
      <c r="BL11" s="13">
        <f>IF(BE11&gt;0,(_xlfn.RANK.EQ(BK11,BK$3:BK$54)),"")</f>
        <v>16</v>
      </c>
      <c r="BM11" s="17">
        <f>IF(AW11&gt;0,(AJ11+Z11+P11+AT11+BD11),"")</f>
        <v>325.82359999999994</v>
      </c>
      <c r="BN11" s="18">
        <f>IF(AW11&gt;0,(_xlfn.RANK.EQ(BM11,BM$3:BM$54)),"")</f>
        <v>5</v>
      </c>
      <c r="BO11" s="9"/>
      <c r="BP11" s="19">
        <f>IF(BE11&gt;0,(BK11+BM11),"")</f>
        <v>700.17009999999993</v>
      </c>
      <c r="BQ11" s="8">
        <f>IF(BE11&gt;0,(BP11/MAX(BP$3:BP$54)),"")</f>
        <v>0.74252270400945442</v>
      </c>
    </row>
    <row r="12" spans="1:69" x14ac:dyDescent="0.25">
      <c r="A12" s="4">
        <v>10</v>
      </c>
      <c r="B12" s="28" t="s">
        <v>83</v>
      </c>
      <c r="C12" s="28" t="s">
        <v>84</v>
      </c>
      <c r="D12" s="26" t="s">
        <v>33</v>
      </c>
      <c r="E12" s="18">
        <f>IF(BE12&gt;0,(_xlfn.RANK.EQ(BQ12,BQ$3:BQ$54)),"")</f>
        <v>9</v>
      </c>
      <c r="F12" s="29">
        <v>0.52777777777777779</v>
      </c>
      <c r="G12" s="27">
        <v>2.5694444444444447E-2</v>
      </c>
      <c r="H12" s="7">
        <f>G12/60</f>
        <v>4.2824074074074081E-4</v>
      </c>
      <c r="I12" s="26">
        <v>124.23</v>
      </c>
      <c r="J12" s="26">
        <v>0</v>
      </c>
      <c r="K12" s="26">
        <v>0</v>
      </c>
      <c r="L12" s="24">
        <v>0</v>
      </c>
      <c r="M12" s="26">
        <v>0</v>
      </c>
      <c r="N12" s="4">
        <f>IF(I12&gt;0,(I12+J12*$J$1+K12*$K$1+L12*$L$1+M12*$M$1),"")</f>
        <v>124.23</v>
      </c>
      <c r="O12" s="8">
        <f>IF(I12&gt;0,(MIN(N$3:N$54)/N12),"")</f>
        <v>0.66014650245512363</v>
      </c>
      <c r="P12" s="9">
        <f>IF(I12&gt;0,(ROUND(100*O12,4)),"")</f>
        <v>66.014700000000005</v>
      </c>
      <c r="Q12" s="27">
        <v>0</v>
      </c>
      <c r="R12" s="7">
        <f>Q12/60</f>
        <v>0</v>
      </c>
      <c r="S12" s="26">
        <v>66.8</v>
      </c>
      <c r="T12" s="24">
        <v>0</v>
      </c>
      <c r="U12" s="26">
        <v>0</v>
      </c>
      <c r="V12" s="24">
        <v>0</v>
      </c>
      <c r="W12" s="26">
        <v>0</v>
      </c>
      <c r="X12" s="4">
        <f>IF(S12&gt;0,(S12+T12*$J$1+U12*$K$1+V12*$L$1+W12*$M$1),"")</f>
        <v>66.8</v>
      </c>
      <c r="Y12" s="8">
        <f>IF(S12&gt;0,(MIN(X$3:X$54)/X12),"")</f>
        <v>0.45913173652694617</v>
      </c>
      <c r="Z12" s="9">
        <f>IF(S12&gt;0,(ROUND(100*Y12,4)),"")</f>
        <v>45.913200000000003</v>
      </c>
      <c r="AA12" s="27">
        <v>9.7222222222222224E-2</v>
      </c>
      <c r="AB12" s="7">
        <f>AA12/60</f>
        <v>1.6203703703703703E-3</v>
      </c>
      <c r="AC12" s="26">
        <v>149.02000000000001</v>
      </c>
      <c r="AD12" s="26">
        <v>0</v>
      </c>
      <c r="AE12" s="26">
        <v>0</v>
      </c>
      <c r="AF12" s="24">
        <v>0</v>
      </c>
      <c r="AG12" s="26">
        <v>0</v>
      </c>
      <c r="AH12" s="4">
        <f>IF(AC12&gt;0,(AC12+AD12*$J$1+AE12*$K$1+AF12*$L$1+AG12*$M$1),"")</f>
        <v>149.02000000000001</v>
      </c>
      <c r="AI12" s="8">
        <f>IF(AC12&gt;0,(MIN(AH$3:AH$54)/AH12),"")</f>
        <v>0.34035699906052874</v>
      </c>
      <c r="AJ12" s="9">
        <f>IF(AC12&gt;0,(ROUND(100*AI12,4)),"")</f>
        <v>34.035699999999999</v>
      </c>
      <c r="AK12" s="27">
        <v>0.44791666666666669</v>
      </c>
      <c r="AL12" s="7">
        <f>AK12/60</f>
        <v>7.4652777777777781E-3</v>
      </c>
      <c r="AM12" s="26">
        <v>450</v>
      </c>
      <c r="AN12" s="26">
        <v>0</v>
      </c>
      <c r="AO12" s="26">
        <v>0</v>
      </c>
      <c r="AP12" s="24">
        <v>0</v>
      </c>
      <c r="AQ12" s="26">
        <v>0</v>
      </c>
      <c r="AR12" s="4">
        <f>IF(AM12&gt;0,(AM12+AN12*$J$1+AO12*$K$1+AP12*$L$1+AQ12*$M$1),"")</f>
        <v>450</v>
      </c>
      <c r="AS12" s="8">
        <f>IF(AM12&gt;0,(MIN(AR$3:AR$54)/AR12),"")</f>
        <v>0.31211111111111106</v>
      </c>
      <c r="AT12" s="9">
        <f>IF(AM12&gt;0,(ROUND(100*AS12,4)),"")</f>
        <v>31.211099999999998</v>
      </c>
      <c r="AU12" s="27">
        <v>0.39930555555555558</v>
      </c>
      <c r="AV12" s="7">
        <f>AU12/60</f>
        <v>6.6550925925925927E-3</v>
      </c>
      <c r="AW12" s="26">
        <v>178.93</v>
      </c>
      <c r="AX12" s="26">
        <v>0</v>
      </c>
      <c r="AY12" s="26">
        <v>0</v>
      </c>
      <c r="AZ12" s="24">
        <v>0</v>
      </c>
      <c r="BA12" s="26">
        <v>0</v>
      </c>
      <c r="BB12" s="4">
        <f>IF(AW12&gt;0,(AW12+AX12*$J$1+AY12*$K$1+AZ12*$L$1+BA12*$M$1),"")</f>
        <v>178.93</v>
      </c>
      <c r="BC12" s="8">
        <f>IF(AW12&gt;0,(MIN(BB$3:BB$54)/BB12),"")</f>
        <v>0.44637567763930031</v>
      </c>
      <c r="BD12" s="9">
        <f>IF(AW12&gt;0,(ROUND(100*BC12,4)),"")</f>
        <v>44.637599999999999</v>
      </c>
      <c r="BE12" s="25">
        <v>0.59305555555555556</v>
      </c>
      <c r="BF12" s="26">
        <v>0</v>
      </c>
      <c r="BG12" s="7">
        <f>IF(BE12&gt;0,(BE12-F12-H12-R12-AB12-AV12-AL12+BF12*$BF$1/60/24),"")</f>
        <v>4.9108796296296282E-2</v>
      </c>
      <c r="BH12" s="11">
        <f>IF(BE12&gt;0,(BG12*60*24),"")</f>
        <v>70.71666666666664</v>
      </c>
      <c r="BI12" s="11">
        <f>BH12*60</f>
        <v>4242.9999999999982</v>
      </c>
      <c r="BJ12" s="8">
        <f>IF(BE12&gt;0,(MIN(BG$3:BG$54)/BG12),"")</f>
        <v>0.94508602403959374</v>
      </c>
      <c r="BK12" s="9">
        <f>IF(BE12&gt;0,(ROUND(500*BJ12,4)),"")</f>
        <v>472.54300000000001</v>
      </c>
      <c r="BL12" s="13">
        <f>IF(BE12&gt;0,(_xlfn.RANK.EQ(BK12,BK$3:BK$54)),"")</f>
        <v>3</v>
      </c>
      <c r="BM12" s="17">
        <f>IF(AW12&gt;0,(AJ12+Z12+P12+AT12+BD12),"")</f>
        <v>221.81229999999999</v>
      </c>
      <c r="BN12" s="18">
        <f>IF(AW12&gt;0,(_xlfn.RANK.EQ(BM12,BM$3:BM$54)),"")</f>
        <v>15</v>
      </c>
      <c r="BO12" s="9"/>
      <c r="BP12" s="19">
        <f>IF(BE12&gt;0,(BK12+BM12),"")</f>
        <v>694.35529999999994</v>
      </c>
      <c r="BQ12" s="8">
        <f>IF(BE12&gt;0,(BP12/MAX(BP$3:BP$54)),"")</f>
        <v>0.73635617244908902</v>
      </c>
    </row>
    <row r="13" spans="1:69" x14ac:dyDescent="0.25">
      <c r="A13" s="4">
        <v>19</v>
      </c>
      <c r="B13" s="28" t="s">
        <v>79</v>
      </c>
      <c r="C13" s="28" t="s">
        <v>138</v>
      </c>
      <c r="D13" s="26" t="s">
        <v>33</v>
      </c>
      <c r="E13" s="18">
        <f>IF(BE13&gt;0,(_xlfn.RANK.EQ(BQ13,BQ$3:BQ$54)),"")</f>
        <v>10</v>
      </c>
      <c r="F13" s="29">
        <v>0.48888888888888887</v>
      </c>
      <c r="G13" s="27">
        <v>0</v>
      </c>
      <c r="H13" s="7">
        <f>G13/60</f>
        <v>0</v>
      </c>
      <c r="I13" s="26">
        <v>162.91</v>
      </c>
      <c r="J13" s="26">
        <v>0</v>
      </c>
      <c r="K13" s="26">
        <v>0</v>
      </c>
      <c r="L13" s="24">
        <v>0</v>
      </c>
      <c r="M13" s="26">
        <v>0</v>
      </c>
      <c r="N13" s="4">
        <f>IF(I13&gt;0,(I13+J13*$J$1+K13*$K$1+L13*$L$1+M13*$M$1),"")</f>
        <v>162.91</v>
      </c>
      <c r="O13" s="8">
        <f>IF(I13&gt;0,(MIN(N$3:N$54)/N13),"")</f>
        <v>0.50340678902461489</v>
      </c>
      <c r="P13" s="9">
        <f>IF(I13&gt;0,(ROUND(100*O13,4)),"")</f>
        <v>50.340699999999998</v>
      </c>
      <c r="Q13" s="27">
        <v>0</v>
      </c>
      <c r="R13" s="7">
        <f>Q13/60</f>
        <v>0</v>
      </c>
      <c r="S13" s="26">
        <v>101.61</v>
      </c>
      <c r="T13" s="24">
        <v>0</v>
      </c>
      <c r="U13" s="26">
        <v>0</v>
      </c>
      <c r="V13" s="24">
        <v>0</v>
      </c>
      <c r="W13" s="26">
        <v>0</v>
      </c>
      <c r="X13" s="4">
        <f>IF(S13&gt;0,(S13+T13*$J$1+U13*$K$1+V13*$L$1+W13*$M$1),"")</f>
        <v>101.61</v>
      </c>
      <c r="Y13" s="8">
        <f>IF(S13&gt;0,(MIN(X$3:X$54)/X13),"")</f>
        <v>0.30184037004231867</v>
      </c>
      <c r="Z13" s="9">
        <f>IF(S13&gt;0,(ROUND(100*Y13,4)),"")</f>
        <v>30.184000000000001</v>
      </c>
      <c r="AA13" s="27">
        <v>0</v>
      </c>
      <c r="AB13" s="7">
        <f>AA13/60</f>
        <v>0</v>
      </c>
      <c r="AC13" s="26">
        <v>89.57</v>
      </c>
      <c r="AD13" s="26">
        <v>0</v>
      </c>
      <c r="AE13" s="26">
        <v>0</v>
      </c>
      <c r="AF13" s="24">
        <v>0</v>
      </c>
      <c r="AG13" s="26">
        <v>0</v>
      </c>
      <c r="AH13" s="4">
        <f>IF(AC13&gt;0,(AC13+AD13*$J$1+AE13*$K$1+AF13*$L$1+AG13*$M$1),"")</f>
        <v>89.57</v>
      </c>
      <c r="AI13" s="8">
        <f>IF(AC13&gt;0,(MIN(AH$3:AH$54)/AH13),"")</f>
        <v>0.5662610248967288</v>
      </c>
      <c r="AJ13" s="9">
        <f>IF(AC13&gt;0,(ROUND(100*AI13,4)),"")</f>
        <v>56.626100000000001</v>
      </c>
      <c r="AK13" s="27">
        <v>0</v>
      </c>
      <c r="AL13" s="7">
        <f>AK13/60</f>
        <v>0</v>
      </c>
      <c r="AM13" s="26">
        <v>300</v>
      </c>
      <c r="AN13" s="26">
        <v>0</v>
      </c>
      <c r="AO13" s="26">
        <v>0</v>
      </c>
      <c r="AP13" s="24">
        <v>0</v>
      </c>
      <c r="AQ13" s="26">
        <v>0</v>
      </c>
      <c r="AR13" s="4">
        <f>IF(AM13&gt;0,(AM13+AN13*$J$1+AO13*$K$1+AP13*$L$1+AQ13*$M$1),"")</f>
        <v>300</v>
      </c>
      <c r="AS13" s="8">
        <f>IF(AM13&gt;0,(MIN(AR$3:AR$54)/AR13),"")</f>
        <v>0.46816666666666662</v>
      </c>
      <c r="AT13" s="9">
        <f>IF(AM13&gt;0,(ROUND(100*AS13,4)),"")</f>
        <v>46.816699999999997</v>
      </c>
      <c r="AU13" s="27">
        <v>0</v>
      </c>
      <c r="AV13" s="7">
        <f>AU13/60</f>
        <v>0</v>
      </c>
      <c r="AW13" s="26">
        <v>140.19</v>
      </c>
      <c r="AX13" s="26">
        <v>0</v>
      </c>
      <c r="AY13" s="26">
        <v>0</v>
      </c>
      <c r="AZ13" s="24">
        <v>0</v>
      </c>
      <c r="BA13" s="26">
        <v>0</v>
      </c>
      <c r="BB13" s="4">
        <f>IF(AW13&gt;0,(AW13+AX13*$J$1+AY13*$K$1+AZ13*$L$1+BA13*$M$1),"")</f>
        <v>140.19</v>
      </c>
      <c r="BC13" s="8">
        <f>IF(AW13&gt;0,(MIN(BB$3:BB$54)/BB13),"")</f>
        <v>0.56972679934374781</v>
      </c>
      <c r="BD13" s="9">
        <f>IF(AW13&gt;0,(ROUND(100*BC13,4)),"")</f>
        <v>56.972700000000003</v>
      </c>
      <c r="BE13" s="25">
        <v>0.54097222222222219</v>
      </c>
      <c r="BF13" s="26">
        <v>0</v>
      </c>
      <c r="BG13" s="7">
        <f>IF(BE13&gt;0,(BE13-F13-H13-R13-AB13-AV13-AL13+BF13*$BF$1/60/24),"")</f>
        <v>5.2083333333333315E-2</v>
      </c>
      <c r="BH13" s="11">
        <f>IF(BE13&gt;0,(BG13*60*24),"")</f>
        <v>74.999999999999972</v>
      </c>
      <c r="BI13" s="11">
        <f>BH13*60</f>
        <v>4499.9999999999982</v>
      </c>
      <c r="BJ13" s="8">
        <f>IF(BE13&gt;0,(MIN(BG$3:BG$54)/BG13),"")</f>
        <v>0.8911111111111103</v>
      </c>
      <c r="BK13" s="9">
        <f>IF(BE13&gt;0,(ROUND(500*BJ13,4)),"")</f>
        <v>445.55560000000003</v>
      </c>
      <c r="BL13" s="13">
        <f>IF(BE13&gt;0,(_xlfn.RANK.EQ(BK13,BK$3:BK$54)),"")</f>
        <v>6</v>
      </c>
      <c r="BM13" s="17">
        <f>IF(AW13&gt;0,(AJ13+Z13+P13+AT13+BD13),"")</f>
        <v>240.9402</v>
      </c>
      <c r="BN13" s="18">
        <f>IF(AW13&gt;0,(_xlfn.RANK.EQ(BM13,BM$3:BM$54)),"")</f>
        <v>14</v>
      </c>
      <c r="BO13" s="9"/>
      <c r="BP13" s="19">
        <f>IF(BE13&gt;0,(BK13+BM13),"")</f>
        <v>686.49580000000003</v>
      </c>
      <c r="BQ13" s="8">
        <f>IF(BE13&gt;0,(BP13/MAX(BP$3:BP$54)),"")</f>
        <v>0.72802125898711423</v>
      </c>
    </row>
    <row r="14" spans="1:69" x14ac:dyDescent="0.25">
      <c r="A14" s="4">
        <v>23</v>
      </c>
      <c r="B14" s="28" t="s">
        <v>145</v>
      </c>
      <c r="C14" s="28" t="s">
        <v>146</v>
      </c>
      <c r="D14" s="26" t="s">
        <v>33</v>
      </c>
      <c r="E14" s="18">
        <f>IF(BE14&gt;0,(_xlfn.RANK.EQ(BQ14,BQ$3:BQ$54)),"")</f>
        <v>11</v>
      </c>
      <c r="F14" s="29">
        <v>0.56666666666666665</v>
      </c>
      <c r="G14" s="27">
        <v>0</v>
      </c>
      <c r="H14" s="7">
        <f>G14/60</f>
        <v>0</v>
      </c>
      <c r="I14" s="26">
        <v>420</v>
      </c>
      <c r="J14" s="26">
        <v>0</v>
      </c>
      <c r="K14" s="26">
        <v>0</v>
      </c>
      <c r="L14" s="24">
        <v>0</v>
      </c>
      <c r="M14" s="26">
        <v>0</v>
      </c>
      <c r="N14" s="4">
        <f>IF(I14&gt;0,(I14+J14*$J$1+K14*$K$1+L14*$L$1+M14*$M$1),"")</f>
        <v>420</v>
      </c>
      <c r="O14" s="8">
        <f>IF(I14&gt;0,(MIN(N$3:N$54)/N14),"")</f>
        <v>0.19526190476190478</v>
      </c>
      <c r="P14" s="9">
        <f>IF(I14&gt;0,(ROUND(100*O14,4)),"")</f>
        <v>19.526199999999999</v>
      </c>
      <c r="Q14" s="27">
        <v>0</v>
      </c>
      <c r="R14" s="7">
        <f>Q14/60</f>
        <v>0</v>
      </c>
      <c r="S14" s="26">
        <v>96.88</v>
      </c>
      <c r="T14" s="24">
        <v>0</v>
      </c>
      <c r="U14" s="26">
        <v>0</v>
      </c>
      <c r="V14" s="24">
        <v>0</v>
      </c>
      <c r="W14" s="26">
        <v>0</v>
      </c>
      <c r="X14" s="4">
        <f>IF(S14&gt;0,(S14+T14*$J$1+U14*$K$1+V14*$L$1+W14*$M$1),"")</f>
        <v>96.88</v>
      </c>
      <c r="Y14" s="8">
        <f>IF(S14&gt;0,(MIN(X$3:X$54)/X14),"")</f>
        <v>0.31657720891824942</v>
      </c>
      <c r="Z14" s="9">
        <f>IF(S14&gt;0,(ROUND(100*Y14,4)),"")</f>
        <v>31.657699999999998</v>
      </c>
      <c r="AA14" s="27">
        <v>0</v>
      </c>
      <c r="AB14" s="7">
        <f>AA14/60</f>
        <v>0</v>
      </c>
      <c r="AC14" s="26">
        <v>330</v>
      </c>
      <c r="AD14" s="26">
        <v>0</v>
      </c>
      <c r="AE14" s="26">
        <v>0</v>
      </c>
      <c r="AF14" s="24">
        <v>0</v>
      </c>
      <c r="AG14" s="26">
        <v>0</v>
      </c>
      <c r="AH14" s="4">
        <f>IF(AC14&gt;0,(AC14+AD14*$J$1+AE14*$K$1+AF14*$L$1+AG14*$M$1),"")</f>
        <v>330</v>
      </c>
      <c r="AI14" s="8">
        <f>IF(AC14&gt;0,(MIN(AH$3:AH$54)/AH14),"")</f>
        <v>0.15369696969696969</v>
      </c>
      <c r="AJ14" s="9">
        <f>IF(AC14&gt;0,(ROUND(100*AI14,4)),"")</f>
        <v>15.3697</v>
      </c>
      <c r="AK14" s="27">
        <v>0</v>
      </c>
      <c r="AL14" s="7">
        <f>AK14/60</f>
        <v>0</v>
      </c>
      <c r="AM14" s="26">
        <v>321.89</v>
      </c>
      <c r="AN14" s="26">
        <v>0</v>
      </c>
      <c r="AO14" s="26">
        <v>0</v>
      </c>
      <c r="AP14" s="24">
        <v>0</v>
      </c>
      <c r="AQ14" s="26">
        <v>0</v>
      </c>
      <c r="AR14" s="4">
        <f>IF(AM14&gt;0,(AM14+AN14*$J$1+AO14*$K$1+AP14*$L$1+AQ14*$M$1),"")</f>
        <v>321.89</v>
      </c>
      <c r="AS14" s="8">
        <f>IF(AM14&gt;0,(MIN(AR$3:AR$54)/AR14),"")</f>
        <v>0.43632918077604149</v>
      </c>
      <c r="AT14" s="9">
        <f>IF(AM14&gt;0,(ROUND(100*AS14,4)),"")</f>
        <v>43.632899999999999</v>
      </c>
      <c r="AU14" s="27">
        <v>4.8611111111111112E-2</v>
      </c>
      <c r="AV14" s="7">
        <f>AU14/60</f>
        <v>8.1018518518518516E-4</v>
      </c>
      <c r="AW14" s="26">
        <v>148.82</v>
      </c>
      <c r="AX14" s="26">
        <v>0</v>
      </c>
      <c r="AY14" s="26">
        <v>0</v>
      </c>
      <c r="AZ14" s="24">
        <v>0</v>
      </c>
      <c r="BA14" s="26">
        <v>0</v>
      </c>
      <c r="BB14" s="4">
        <f>IF(AW14&gt;0,(AW14+AX14*$J$1+AY14*$K$1+AZ14*$L$1+BA14*$M$1),"")</f>
        <v>148.82</v>
      </c>
      <c r="BC14" s="8">
        <f>IF(AW14&gt;0,(MIN(BB$3:BB$54)/BB14),"")</f>
        <v>0.53668861712135474</v>
      </c>
      <c r="BD14" s="9">
        <f>IF(AW14&gt;0,(ROUND(100*BC14,4)),"")</f>
        <v>53.668900000000001</v>
      </c>
      <c r="BE14" s="25">
        <v>0.61388888888888882</v>
      </c>
      <c r="BF14" s="26">
        <v>0</v>
      </c>
      <c r="BG14" s="7">
        <f>IF(BE14&gt;0,(BE14-F14-H14-R14-AB14-AV14-AL14+BF14*$BF$1/60/24),"")</f>
        <v>4.6412037037036981E-2</v>
      </c>
      <c r="BH14" s="11">
        <f>IF(BE14&gt;0,(BG14*60*24),"")</f>
        <v>66.833333333333258</v>
      </c>
      <c r="BI14" s="11">
        <f>BH14*60</f>
        <v>4009.9999999999955</v>
      </c>
      <c r="BJ14" s="8">
        <f>IF(BE14&gt;0,(MIN(BG$3:BG$54)/BG14),"")</f>
        <v>1</v>
      </c>
      <c r="BK14" s="9">
        <f>IF(BE14&gt;0,(ROUND(500*BJ14,4)),"")</f>
        <v>500</v>
      </c>
      <c r="BL14" s="13">
        <f>IF(BE14&gt;0,(_xlfn.RANK.EQ(BK14,BK$3:BK$54)),"")</f>
        <v>1</v>
      </c>
      <c r="BM14" s="17">
        <f>IF(AW14&gt;0,(AJ14+Z14+P14+AT14+BD14),"")</f>
        <v>163.8554</v>
      </c>
      <c r="BN14" s="18">
        <f>IF(AW14&gt;0,(_xlfn.RANK.EQ(BM14,BM$3:BM$54)),"")</f>
        <v>21</v>
      </c>
      <c r="BO14" s="9"/>
      <c r="BP14" s="19">
        <f>IF(BE14&gt;0,(BK14+BM14),"")</f>
        <v>663.85540000000003</v>
      </c>
      <c r="BQ14" s="8">
        <f>IF(BE14&gt;0,(BP14/MAX(BP$3:BP$54)),"")</f>
        <v>0.7040113633519598</v>
      </c>
    </row>
    <row r="15" spans="1:69" x14ac:dyDescent="0.25">
      <c r="A15" s="4">
        <v>12</v>
      </c>
      <c r="B15" s="28" t="s">
        <v>87</v>
      </c>
      <c r="C15" s="28" t="s">
        <v>88</v>
      </c>
      <c r="D15" s="26" t="s">
        <v>33</v>
      </c>
      <c r="E15" s="18">
        <f>IF(BE15&gt;0,(_xlfn.RANK.EQ(BQ15,BQ$3:BQ$54)),"")</f>
        <v>12</v>
      </c>
      <c r="F15" s="29">
        <v>0.53263888888888888</v>
      </c>
      <c r="G15" s="27">
        <v>0</v>
      </c>
      <c r="H15" s="7">
        <f>G15/60</f>
        <v>0</v>
      </c>
      <c r="I15" s="26">
        <v>82.01</v>
      </c>
      <c r="J15" s="26">
        <v>0</v>
      </c>
      <c r="K15" s="26">
        <v>0</v>
      </c>
      <c r="L15" s="24">
        <v>0</v>
      </c>
      <c r="M15" s="26">
        <v>0</v>
      </c>
      <c r="N15" s="4">
        <f>IF(I15&gt;0,(I15+J15*$J$1+K15*$K$1+L15*$L$1+M15*$M$1),"")</f>
        <v>82.01</v>
      </c>
      <c r="O15" s="8">
        <f>IF(I15&gt;0,(MIN(N$3:N$54)/N15),"")</f>
        <v>1</v>
      </c>
      <c r="P15" s="9">
        <f>IF(I15&gt;0,(ROUND(100*O15,4)),"")</f>
        <v>100</v>
      </c>
      <c r="Q15" s="27">
        <v>0</v>
      </c>
      <c r="R15" s="7">
        <f>Q15/60</f>
        <v>0</v>
      </c>
      <c r="S15" s="26">
        <v>58.02</v>
      </c>
      <c r="T15" s="24">
        <v>0</v>
      </c>
      <c r="U15" s="26">
        <v>0</v>
      </c>
      <c r="V15" s="24">
        <v>0</v>
      </c>
      <c r="W15" s="26">
        <v>0</v>
      </c>
      <c r="X15" s="4">
        <f>IF(S15&gt;0,(S15+T15*$J$1+U15*$K$1+V15*$L$1+W15*$M$1),"")</f>
        <v>58.02</v>
      </c>
      <c r="Y15" s="8">
        <f>IF(S15&gt;0,(MIN(X$3:X$54)/X15),"")</f>
        <v>0.5286108238538435</v>
      </c>
      <c r="Z15" s="9">
        <f>IF(S15&gt;0,(ROUND(100*Y15,4)),"")</f>
        <v>52.8611</v>
      </c>
      <c r="AA15" s="27">
        <v>0</v>
      </c>
      <c r="AB15" s="7">
        <f>AA15/60</f>
        <v>0</v>
      </c>
      <c r="AC15" s="26">
        <v>110.59</v>
      </c>
      <c r="AD15" s="26">
        <v>0</v>
      </c>
      <c r="AE15" s="26">
        <v>0</v>
      </c>
      <c r="AF15" s="24">
        <v>0</v>
      </c>
      <c r="AG15" s="26">
        <v>0</v>
      </c>
      <c r="AH15" s="4">
        <f>IF(AC15&gt;0,(AC15+AD15*$J$1+AE15*$K$1+AF15*$L$1+AG15*$M$1),"")</f>
        <v>110.59</v>
      </c>
      <c r="AI15" s="8">
        <f>IF(AC15&gt;0,(MIN(AH$3:AH$54)/AH15),"")</f>
        <v>0.4586309792928836</v>
      </c>
      <c r="AJ15" s="9">
        <f>IF(AC15&gt;0,(ROUND(100*AI15,4)),"")</f>
        <v>45.863100000000003</v>
      </c>
      <c r="AK15" s="27">
        <v>0.27777777777777779</v>
      </c>
      <c r="AL15" s="7">
        <f>AK15/60</f>
        <v>4.6296296296296302E-3</v>
      </c>
      <c r="AM15" s="26">
        <v>420</v>
      </c>
      <c r="AN15" s="26">
        <v>0</v>
      </c>
      <c r="AO15" s="26">
        <v>0</v>
      </c>
      <c r="AP15" s="24">
        <v>0</v>
      </c>
      <c r="AQ15" s="26">
        <v>0</v>
      </c>
      <c r="AR15" s="4">
        <f>IF(AM15&gt;0,(AM15+AN15*$J$1+AO15*$K$1+AP15*$L$1+AQ15*$M$1),"")</f>
        <v>420</v>
      </c>
      <c r="AS15" s="8">
        <f>IF(AM15&gt;0,(MIN(AR$3:AR$54)/AR15),"")</f>
        <v>0.33440476190476187</v>
      </c>
      <c r="AT15" s="9">
        <f>IF(AM15&gt;0,(ROUND(100*AS15,4)),"")</f>
        <v>33.4405</v>
      </c>
      <c r="AU15" s="27">
        <v>8.6805555555555566E-2</v>
      </c>
      <c r="AV15" s="7">
        <f>AU15/60</f>
        <v>1.4467592592592594E-3</v>
      </c>
      <c r="AW15" s="26">
        <v>240</v>
      </c>
      <c r="AX15" s="26">
        <v>0</v>
      </c>
      <c r="AY15" s="26">
        <v>0</v>
      </c>
      <c r="AZ15" s="24">
        <v>0</v>
      </c>
      <c r="BA15" s="26">
        <v>0</v>
      </c>
      <c r="BB15" s="4">
        <f>IF(AW15&gt;0,(AW15+AX15*$J$1+AY15*$K$1+AZ15*$L$1+BA15*$M$1),"")</f>
        <v>240</v>
      </c>
      <c r="BC15" s="8">
        <f>IF(AW15&gt;0,(MIN(BB$3:BB$54)/BB15),"")</f>
        <v>0.33279166666666671</v>
      </c>
      <c r="BD15" s="9">
        <f>IF(AW15&gt;0,(ROUND(100*BC15,4)),"")</f>
        <v>33.279200000000003</v>
      </c>
      <c r="BE15" s="25">
        <v>0.6</v>
      </c>
      <c r="BF15" s="26">
        <v>0</v>
      </c>
      <c r="BG15" s="7">
        <f>IF(BE15&gt;0,(BE15-F15-H15-R15-AB15-AV15-AL15+BF15*$BF$1/60/24),"")</f>
        <v>6.1284722222222206E-2</v>
      </c>
      <c r="BH15" s="11">
        <f>IF(BE15&gt;0,(BG15*60*24),"")</f>
        <v>88.249999999999972</v>
      </c>
      <c r="BI15" s="11">
        <f>BH15*60</f>
        <v>5294.9999999999982</v>
      </c>
      <c r="BJ15" s="8">
        <f>IF(BE15&gt;0,(MIN(BG$3:BG$54)/BG15),"")</f>
        <v>0.75731822474032029</v>
      </c>
      <c r="BK15" s="9">
        <f>IF(BE15&gt;0,(ROUND(500*BJ15,4)),"")</f>
        <v>378.65910000000002</v>
      </c>
      <c r="BL15" s="13">
        <f>IF(BE15&gt;0,(_xlfn.RANK.EQ(BK15,BK$3:BK$54)),"")</f>
        <v>15</v>
      </c>
      <c r="BM15" s="17">
        <f>IF(AW15&gt;0,(AJ15+Z15+P15+AT15+BD15),"")</f>
        <v>265.44389999999999</v>
      </c>
      <c r="BN15" s="18">
        <f>IF(AW15&gt;0,(_xlfn.RANK.EQ(BM15,BM$3:BM$54)),"")</f>
        <v>9</v>
      </c>
      <c r="BO15" s="9"/>
      <c r="BP15" s="19">
        <f>IF(BE15&gt;0,(BK15+BM15),"")</f>
        <v>644.10300000000007</v>
      </c>
      <c r="BQ15" s="8">
        <f>IF(BE15&gt;0,(BP15/MAX(BP$3:BP$54)),"")</f>
        <v>0.68306416000997716</v>
      </c>
    </row>
    <row r="16" spans="1:69" x14ac:dyDescent="0.25">
      <c r="A16" s="4">
        <v>14</v>
      </c>
      <c r="B16" s="28" t="s">
        <v>131</v>
      </c>
      <c r="C16" s="28" t="s">
        <v>132</v>
      </c>
      <c r="D16" s="26" t="s">
        <v>33</v>
      </c>
      <c r="E16" s="18">
        <f>IF(BE16&gt;0,(_xlfn.RANK.EQ(BQ16,BQ$3:BQ$54)),"")</f>
        <v>13</v>
      </c>
      <c r="F16" s="29">
        <v>0.56180555555555556</v>
      </c>
      <c r="G16" s="27">
        <v>0.15069444444444444</v>
      </c>
      <c r="H16" s="7">
        <f>G16/60</f>
        <v>2.5115740740740741E-3</v>
      </c>
      <c r="I16" s="26">
        <v>115.9</v>
      </c>
      <c r="J16" s="26">
        <v>0</v>
      </c>
      <c r="K16" s="26">
        <v>0</v>
      </c>
      <c r="L16" s="24">
        <v>0</v>
      </c>
      <c r="M16" s="26">
        <v>0</v>
      </c>
      <c r="N16" s="4">
        <f>IF(I16&gt;0,(I16+J16*$J$1+K16*$K$1+L16*$L$1+M16*$M$1),"")</f>
        <v>115.9</v>
      </c>
      <c r="O16" s="8">
        <f>IF(I16&gt;0,(MIN(N$3:N$54)/N16),"")</f>
        <v>0.70759275237273511</v>
      </c>
      <c r="P16" s="9">
        <f>IF(I16&gt;0,(ROUND(100*O16,4)),"")</f>
        <v>70.759299999999996</v>
      </c>
      <c r="Q16" s="27">
        <v>0</v>
      </c>
      <c r="R16" s="7">
        <f>Q16/60</f>
        <v>0</v>
      </c>
      <c r="S16" s="26">
        <v>45.38</v>
      </c>
      <c r="T16" s="24">
        <v>0</v>
      </c>
      <c r="U16" s="26">
        <v>0</v>
      </c>
      <c r="V16" s="24">
        <v>0</v>
      </c>
      <c r="W16" s="26">
        <v>0</v>
      </c>
      <c r="X16" s="4">
        <f>IF(S16&gt;0,(S16+T16*$J$1+U16*$K$1+V16*$L$1+W16*$M$1),"")</f>
        <v>45.38</v>
      </c>
      <c r="Y16" s="8">
        <f>IF(S16&gt;0,(MIN(X$3:X$54)/X16),"")</f>
        <v>0.67584839136183339</v>
      </c>
      <c r="Z16" s="9">
        <f>IF(S16&gt;0,(ROUND(100*Y16,4)),"")</f>
        <v>67.584800000000001</v>
      </c>
      <c r="AA16" s="27">
        <v>0</v>
      </c>
      <c r="AB16" s="7">
        <f>AA16/60</f>
        <v>0</v>
      </c>
      <c r="AC16" s="26">
        <v>270</v>
      </c>
      <c r="AD16" s="26">
        <v>0</v>
      </c>
      <c r="AE16" s="26">
        <v>0</v>
      </c>
      <c r="AF16" s="24">
        <v>0</v>
      </c>
      <c r="AG16" s="26">
        <v>0</v>
      </c>
      <c r="AH16" s="4">
        <f>IF(AC16&gt;0,(AC16+AD16*$J$1+AE16*$K$1+AF16*$L$1+AG16*$M$1),"")</f>
        <v>270</v>
      </c>
      <c r="AI16" s="8">
        <f>IF(AC16&gt;0,(MIN(AH$3:AH$54)/AH16),"")</f>
        <v>0.18785185185185185</v>
      </c>
      <c r="AJ16" s="9">
        <f>IF(AC16&gt;0,(ROUND(100*AI16,4)),"")</f>
        <v>18.7852</v>
      </c>
      <c r="AK16" s="27">
        <v>0</v>
      </c>
      <c r="AL16" s="7">
        <f>AK16/60</f>
        <v>0</v>
      </c>
      <c r="AM16" s="26">
        <v>420</v>
      </c>
      <c r="AN16" s="26">
        <v>0</v>
      </c>
      <c r="AO16" s="26">
        <v>0</v>
      </c>
      <c r="AP16" s="24">
        <v>0</v>
      </c>
      <c r="AQ16" s="26">
        <v>0</v>
      </c>
      <c r="AR16" s="4">
        <f>IF(AM16&gt;0,(AM16+AN16*$J$1+AO16*$K$1+AP16*$L$1+AQ16*$M$1),"")</f>
        <v>420</v>
      </c>
      <c r="AS16" s="8">
        <f>IF(AM16&gt;0,(MIN(AR$3:AR$54)/AR16),"")</f>
        <v>0.33440476190476187</v>
      </c>
      <c r="AT16" s="9">
        <f>IF(AM16&gt;0,(ROUND(100*AS16,4)),"")</f>
        <v>33.4405</v>
      </c>
      <c r="AU16" s="27">
        <v>9.0277777777777776E-2</v>
      </c>
      <c r="AV16" s="7">
        <f>AU16/60</f>
        <v>1.5046296296296296E-3</v>
      </c>
      <c r="AW16" s="26">
        <v>138.79</v>
      </c>
      <c r="AX16" s="26">
        <v>0</v>
      </c>
      <c r="AY16" s="26">
        <v>0</v>
      </c>
      <c r="AZ16" s="24">
        <v>0</v>
      </c>
      <c r="BA16" s="26">
        <v>0</v>
      </c>
      <c r="BB16" s="4">
        <f>IF(AW16&gt;0,(AW16+AX16*$J$1+AY16*$K$1+AZ16*$L$1+BA16*$M$1),"")</f>
        <v>138.79</v>
      </c>
      <c r="BC16" s="8">
        <f>IF(AW16&gt;0,(MIN(BB$3:BB$54)/BB16),"")</f>
        <v>0.5754737373009583</v>
      </c>
      <c r="BD16" s="9">
        <f>IF(AW16&gt;0,(ROUND(100*BC16,4)),"")</f>
        <v>57.547400000000003</v>
      </c>
      <c r="BE16" s="25">
        <v>0.625</v>
      </c>
      <c r="BF16" s="26">
        <v>0</v>
      </c>
      <c r="BG16" s="7">
        <f>IF(BE16&gt;0,(BE16-F16-H16-R16-AB16-AV16-AL16+BF16*$BF$1/60/24),"")</f>
        <v>5.917824074074074E-2</v>
      </c>
      <c r="BH16" s="11">
        <f>IF(BE16&gt;0,(BG16*60*24),"")</f>
        <v>85.216666666666669</v>
      </c>
      <c r="BI16" s="11">
        <f>BH16*60</f>
        <v>5113</v>
      </c>
      <c r="BJ16" s="8">
        <f>IF(BE16&gt;0,(MIN(BG$3:BG$54)/BG16),"")</f>
        <v>0.78427537649129575</v>
      </c>
      <c r="BK16" s="9">
        <f>IF(BE16&gt;0,(ROUND(500*BJ16,4)),"")</f>
        <v>392.1377</v>
      </c>
      <c r="BL16" s="13">
        <f>IF(BE16&gt;0,(_xlfn.RANK.EQ(BK16,BK$3:BK$54)),"")</f>
        <v>12</v>
      </c>
      <c r="BM16" s="17">
        <f>IF(AW16&gt;0,(AJ16+Z16+P16+AT16+BD16),"")</f>
        <v>248.1172</v>
      </c>
      <c r="BN16" s="18">
        <f>IF(AW16&gt;0,(_xlfn.RANK.EQ(BM16,BM$3:BM$54)),"")</f>
        <v>12</v>
      </c>
      <c r="BO16" s="9"/>
      <c r="BP16" s="19">
        <f>IF(BE16&gt;0,(BK16+BM16),"")</f>
        <v>640.25490000000002</v>
      </c>
      <c r="BQ16" s="8">
        <f>IF(BE16&gt;0,(BP16/MAX(BP$3:BP$54)),"")</f>
        <v>0.67898329220756914</v>
      </c>
    </row>
    <row r="17" spans="1:69" x14ac:dyDescent="0.25">
      <c r="A17" s="4">
        <v>17</v>
      </c>
      <c r="B17" s="28" t="s">
        <v>135</v>
      </c>
      <c r="C17" s="28" t="s">
        <v>136</v>
      </c>
      <c r="D17" s="26" t="s">
        <v>33</v>
      </c>
      <c r="E17" s="18">
        <f>IF(BE17&gt;0,(_xlfn.RANK.EQ(BQ17,BQ$3:BQ$54)),"")</f>
        <v>14</v>
      </c>
      <c r="F17" s="29">
        <v>0.58611111111111114</v>
      </c>
      <c r="G17" s="27">
        <v>0</v>
      </c>
      <c r="H17" s="7">
        <f>G17/60</f>
        <v>0</v>
      </c>
      <c r="I17" s="26">
        <v>122.64</v>
      </c>
      <c r="J17" s="26">
        <v>0</v>
      </c>
      <c r="K17" s="26">
        <v>0</v>
      </c>
      <c r="L17" s="24">
        <v>0</v>
      </c>
      <c r="M17" s="26">
        <v>0</v>
      </c>
      <c r="N17" s="4">
        <f>IF(I17&gt;0,(I17+J17*$J$1+K17*$K$1+L17*$L$1+M17*$M$1),"")</f>
        <v>122.64</v>
      </c>
      <c r="O17" s="8">
        <f>IF(I17&gt;0,(MIN(N$3:N$54)/N17),"")</f>
        <v>0.66870515329419444</v>
      </c>
      <c r="P17" s="9">
        <f>IF(I17&gt;0,(ROUND(100*O17,4)),"")</f>
        <v>66.870500000000007</v>
      </c>
      <c r="Q17" s="27">
        <v>0</v>
      </c>
      <c r="R17" s="7">
        <f>Q17/60</f>
        <v>0</v>
      </c>
      <c r="S17" s="26">
        <v>95.54</v>
      </c>
      <c r="T17" s="24">
        <v>0</v>
      </c>
      <c r="U17" s="26">
        <v>0</v>
      </c>
      <c r="V17" s="24">
        <v>0</v>
      </c>
      <c r="W17" s="26">
        <v>0</v>
      </c>
      <c r="X17" s="4">
        <f>IF(S17&gt;0,(S17+T17*$J$1+U17*$K$1+V17*$L$1+W17*$M$1),"")</f>
        <v>95.54</v>
      </c>
      <c r="Y17" s="8">
        <f>IF(S17&gt;0,(MIN(X$3:X$54)/X17),"")</f>
        <v>0.32101737492149884</v>
      </c>
      <c r="Z17" s="9">
        <f>IF(S17&gt;0,(ROUND(100*Y17,4)),"")</f>
        <v>32.101700000000001</v>
      </c>
      <c r="AA17" s="27">
        <v>0</v>
      </c>
      <c r="AB17" s="7">
        <f>AA17/60</f>
        <v>0</v>
      </c>
      <c r="AC17" s="26">
        <v>77.34</v>
      </c>
      <c r="AD17" s="26">
        <v>0</v>
      </c>
      <c r="AE17" s="26">
        <v>0</v>
      </c>
      <c r="AF17" s="24">
        <v>0</v>
      </c>
      <c r="AG17" s="26">
        <v>0</v>
      </c>
      <c r="AH17" s="4">
        <f>IF(AC17&gt;0,(AC17+AD17*$J$1+AE17*$K$1+AF17*$L$1+AG17*$M$1),"")</f>
        <v>77.34</v>
      </c>
      <c r="AI17" s="8">
        <f>IF(AC17&gt;0,(MIN(AH$3:AH$54)/AH17),"")</f>
        <v>0.65580553400568908</v>
      </c>
      <c r="AJ17" s="9">
        <f>IF(AC17&gt;0,(ROUND(100*AI17,4)),"")</f>
        <v>65.580600000000004</v>
      </c>
      <c r="AK17" s="27">
        <v>0.19791666666666666</v>
      </c>
      <c r="AL17" s="7">
        <f>AK17/60</f>
        <v>3.2986111111111111E-3</v>
      </c>
      <c r="AM17" s="26">
        <v>390</v>
      </c>
      <c r="AN17" s="26">
        <v>0</v>
      </c>
      <c r="AO17" s="26">
        <v>0</v>
      </c>
      <c r="AP17" s="24">
        <v>0</v>
      </c>
      <c r="AQ17" s="26">
        <v>0</v>
      </c>
      <c r="AR17" s="4">
        <f>IF(AM17&gt;0,(AM17+AN17*$J$1+AO17*$K$1+AP17*$L$1+AQ17*$M$1),"")</f>
        <v>390</v>
      </c>
      <c r="AS17" s="8">
        <f>IF(AM17&gt;0,(MIN(AR$3:AR$54)/AR17),"")</f>
        <v>0.36012820512820509</v>
      </c>
      <c r="AT17" s="9">
        <f>IF(AM17&gt;0,(ROUND(100*AS17,4)),"")</f>
        <v>36.012799999999999</v>
      </c>
      <c r="AU17" s="27">
        <v>0.15694444444444444</v>
      </c>
      <c r="AV17" s="7">
        <f>AU17/60</f>
        <v>2.6157407407407405E-3</v>
      </c>
      <c r="AW17" s="26">
        <v>135.33000000000001</v>
      </c>
      <c r="AX17" s="26">
        <v>0</v>
      </c>
      <c r="AY17" s="26">
        <v>0</v>
      </c>
      <c r="AZ17" s="24">
        <v>0</v>
      </c>
      <c r="BA17" s="26">
        <v>0</v>
      </c>
      <c r="BB17" s="4">
        <f>IF(AW17&gt;0,(AW17+AX17*$J$1+AY17*$K$1+AZ17*$L$1+BA17*$M$1),"")</f>
        <v>135.33000000000001</v>
      </c>
      <c r="BC17" s="8">
        <f>IF(AW17&gt;0,(MIN(BB$3:BB$54)/BB17),"")</f>
        <v>0.59018695041749791</v>
      </c>
      <c r="BD17" s="9">
        <f>IF(AW17&gt;0,(ROUND(100*BC17,4)),"")</f>
        <v>59.018700000000003</v>
      </c>
      <c r="BE17" s="25">
        <v>0.65416666666666667</v>
      </c>
      <c r="BF17" s="26">
        <v>0</v>
      </c>
      <c r="BG17" s="7">
        <f>IF(BE17&gt;0,(BE17-F17-H17-R17-AB17-AV17-AL17+BF17*$BF$1/60/24),"")</f>
        <v>6.2141203703703685E-2</v>
      </c>
      <c r="BH17" s="11">
        <f>IF(BE17&gt;0,(BG17*60*24),"")</f>
        <v>89.483333333333306</v>
      </c>
      <c r="BI17" s="11">
        <f>BH17*60</f>
        <v>5368.9999999999982</v>
      </c>
      <c r="BJ17" s="8">
        <f>IF(BE17&gt;0,(MIN(BG$3:BG$54)/BG17),"")</f>
        <v>0.74688023840566142</v>
      </c>
      <c r="BK17" s="9">
        <f>IF(BE17&gt;0,(ROUND(500*BJ17,4)),"")</f>
        <v>373.44009999999997</v>
      </c>
      <c r="BL17" s="13">
        <f>IF(BE17&gt;0,(_xlfn.RANK.EQ(BK17,BK$3:BK$54)),"")</f>
        <v>17</v>
      </c>
      <c r="BM17" s="17">
        <f>IF(AW17&gt;0,(AJ17+Z17+P17+AT17+BD17),"")</f>
        <v>259.58429999999998</v>
      </c>
      <c r="BN17" s="18">
        <f>IF(AW17&gt;0,(_xlfn.RANK.EQ(BM17,BM$3:BM$54)),"")</f>
        <v>10</v>
      </c>
      <c r="BO17" s="9"/>
      <c r="BP17" s="19">
        <f>IF(BE17&gt;0,(BK17+BM17),"")</f>
        <v>633.02440000000001</v>
      </c>
      <c r="BQ17" s="8">
        <f>IF(BE17&gt;0,(BP17/MAX(BP$3:BP$54)),"")</f>
        <v>0.67131542633991736</v>
      </c>
    </row>
    <row r="18" spans="1:69" x14ac:dyDescent="0.25">
      <c r="A18" s="4">
        <v>8</v>
      </c>
      <c r="B18" s="28" t="s">
        <v>79</v>
      </c>
      <c r="C18" s="28" t="s">
        <v>80</v>
      </c>
      <c r="D18" s="26" t="s">
        <v>33</v>
      </c>
      <c r="E18" s="18">
        <f>IF(BE18&gt;0,(_xlfn.RANK.EQ(BQ18,BQ$3:BQ$54)),"")</f>
        <v>15</v>
      </c>
      <c r="F18" s="29">
        <v>0.5131944444444444</v>
      </c>
      <c r="G18" s="27">
        <v>0.15</v>
      </c>
      <c r="H18" s="7">
        <f>G18/60</f>
        <v>2.5000000000000001E-3</v>
      </c>
      <c r="I18" s="26">
        <v>114.63</v>
      </c>
      <c r="J18" s="26">
        <v>0</v>
      </c>
      <c r="K18" s="26">
        <v>0</v>
      </c>
      <c r="L18" s="24">
        <v>0</v>
      </c>
      <c r="M18" s="26">
        <v>0</v>
      </c>
      <c r="N18" s="4">
        <f>IF(I18&gt;0,(I18+J18*$J$1+K18*$K$1+L18*$L$1+M18*$M$1),"")</f>
        <v>114.63</v>
      </c>
      <c r="O18" s="8">
        <f>IF(I18&gt;0,(MIN(N$3:N$54)/N18),"")</f>
        <v>0.71543226031579876</v>
      </c>
      <c r="P18" s="9">
        <f>IF(I18&gt;0,(ROUND(100*O18,4)),"")</f>
        <v>71.543199999999999</v>
      </c>
      <c r="Q18" s="27">
        <v>0</v>
      </c>
      <c r="R18" s="7">
        <f>Q18/60</f>
        <v>0</v>
      </c>
      <c r="S18" s="26">
        <v>67.709999999999994</v>
      </c>
      <c r="T18" s="24">
        <v>0</v>
      </c>
      <c r="U18" s="26">
        <v>0</v>
      </c>
      <c r="V18" s="24">
        <v>0</v>
      </c>
      <c r="W18" s="26">
        <v>0</v>
      </c>
      <c r="X18" s="4">
        <f>IF(S18&gt;0,(S18+T18*$J$1+U18*$K$1+V18*$L$1+W18*$M$1),"")</f>
        <v>67.709999999999994</v>
      </c>
      <c r="Y18" s="8">
        <f>IF(S18&gt;0,(MIN(X$3:X$54)/X18),"")</f>
        <v>0.45296115787919072</v>
      </c>
      <c r="Z18" s="9">
        <f>IF(S18&gt;0,(ROUND(100*Y18,4)),"")</f>
        <v>45.296100000000003</v>
      </c>
      <c r="AA18" s="27">
        <v>3.125E-2</v>
      </c>
      <c r="AB18" s="7">
        <f>AA18/60</f>
        <v>5.2083333333333333E-4</v>
      </c>
      <c r="AC18" s="26">
        <v>74.28</v>
      </c>
      <c r="AD18" s="26">
        <v>0</v>
      </c>
      <c r="AE18" s="26">
        <v>0</v>
      </c>
      <c r="AF18" s="24">
        <v>0</v>
      </c>
      <c r="AG18" s="26">
        <v>0</v>
      </c>
      <c r="AH18" s="4">
        <f>IF(AC18&gt;0,(AC18+AD18*$J$1+AE18*$K$1+AF18*$L$1+AG18*$M$1),"")</f>
        <v>74.28</v>
      </c>
      <c r="AI18" s="8">
        <f>IF(AC18&gt;0,(MIN(AH$3:AH$54)/AH18),"")</f>
        <v>0.68282175551965529</v>
      </c>
      <c r="AJ18" s="9">
        <f>IF(AC18&gt;0,(ROUND(100*AI18,4)),"")</f>
        <v>68.282200000000003</v>
      </c>
      <c r="AK18" s="27">
        <v>0.17916666666666667</v>
      </c>
      <c r="AL18" s="7">
        <f>AK18/60</f>
        <v>2.9861111111111113E-3</v>
      </c>
      <c r="AM18" s="26">
        <v>360</v>
      </c>
      <c r="AN18" s="26">
        <v>0</v>
      </c>
      <c r="AO18" s="26">
        <v>0</v>
      </c>
      <c r="AP18" s="24">
        <v>0</v>
      </c>
      <c r="AQ18" s="26">
        <v>0</v>
      </c>
      <c r="AR18" s="4">
        <f>IF(AM18&gt;0,(AM18+AN18*$J$1+AO18*$K$1+AP18*$L$1+AQ18*$M$1),"")</f>
        <v>360</v>
      </c>
      <c r="AS18" s="8">
        <f>IF(AM18&gt;0,(MIN(AR$3:AR$54)/AR18),"")</f>
        <v>0.39013888888888887</v>
      </c>
      <c r="AT18" s="9">
        <f>IF(AM18&gt;0,(ROUND(100*AS18,4)),"")</f>
        <v>39.0139</v>
      </c>
      <c r="AU18" s="27">
        <v>8.4027777777777771E-2</v>
      </c>
      <c r="AV18" s="7">
        <f>AU18/60</f>
        <v>1.4004629629629629E-3</v>
      </c>
      <c r="AW18" s="26">
        <v>160.28</v>
      </c>
      <c r="AX18" s="26">
        <v>0</v>
      </c>
      <c r="AY18" s="26">
        <v>0</v>
      </c>
      <c r="AZ18" s="24">
        <v>0</v>
      </c>
      <c r="BA18" s="26">
        <v>0</v>
      </c>
      <c r="BB18" s="4">
        <f>IF(AW18&gt;0,(AW18+AX18*$J$1+AY18*$K$1+AZ18*$L$1+BA18*$M$1),"")</f>
        <v>160.28</v>
      </c>
      <c r="BC18" s="8">
        <f>IF(AW18&gt;0,(MIN(BB$3:BB$54)/BB18),"")</f>
        <v>0.49831544796605942</v>
      </c>
      <c r="BD18" s="9">
        <f>IF(AW18&gt;0,(ROUND(100*BC18,4)),"")</f>
        <v>49.831499999999998</v>
      </c>
      <c r="BE18" s="25">
        <v>0.58888888888888891</v>
      </c>
      <c r="BF18" s="26">
        <v>0</v>
      </c>
      <c r="BG18" s="7">
        <f>IF(BE18&gt;0,(BE18-F18-H18-R18-AB18-AV18-AL18+BF18*$BF$1/60/24),"")</f>
        <v>6.8287037037037104E-2</v>
      </c>
      <c r="BH18" s="11">
        <f>IF(BE18&gt;0,(BG18*60*24),"")</f>
        <v>98.333333333333428</v>
      </c>
      <c r="BI18" s="11">
        <f>BH18*60</f>
        <v>5900.0000000000055</v>
      </c>
      <c r="BJ18" s="8">
        <f>IF(BE18&gt;0,(MIN(BG$3:BG$54)/BG18),"")</f>
        <v>0.67966101694915104</v>
      </c>
      <c r="BK18" s="9">
        <f>IF(BE18&gt;0,(ROUND(500*BJ18,4)),"")</f>
        <v>339.83049999999997</v>
      </c>
      <c r="BL18" s="13">
        <f>IF(BE18&gt;0,(_xlfn.RANK.EQ(BK18,BK$3:BK$54)),"")</f>
        <v>21</v>
      </c>
      <c r="BM18" s="17">
        <f>IF(AW18&gt;0,(AJ18+Z18+P18+AT18+BD18),"")</f>
        <v>273.96690000000001</v>
      </c>
      <c r="BN18" s="18">
        <f>IF(AW18&gt;0,(_xlfn.RANK.EQ(BM18,BM$3:BM$54)),"")</f>
        <v>8</v>
      </c>
      <c r="BO18" s="9"/>
      <c r="BP18" s="19">
        <f>IF(BE18&gt;0,(BK18+BM18),"")</f>
        <v>613.79739999999993</v>
      </c>
      <c r="BQ18" s="8">
        <f>IF(BE18&gt;0,(BP18/MAX(BP$3:BP$54)),"")</f>
        <v>0.65092540392966325</v>
      </c>
    </row>
    <row r="19" spans="1:69" x14ac:dyDescent="0.25">
      <c r="A19" s="4">
        <v>22</v>
      </c>
      <c r="B19" s="28" t="s">
        <v>77</v>
      </c>
      <c r="C19" s="28" t="s">
        <v>144</v>
      </c>
      <c r="D19" s="26" t="s">
        <v>33</v>
      </c>
      <c r="E19" s="18">
        <f>IF(BE19&gt;0,(_xlfn.RANK.EQ(BQ19,BQ$3:BQ$54)),"")</f>
        <v>16</v>
      </c>
      <c r="F19" s="29">
        <v>0.4694444444444445</v>
      </c>
      <c r="G19" s="27">
        <v>0</v>
      </c>
      <c r="H19" s="7">
        <f>G19/60</f>
        <v>0</v>
      </c>
      <c r="I19" s="26">
        <v>240</v>
      </c>
      <c r="J19" s="26">
        <v>0</v>
      </c>
      <c r="K19" s="26">
        <v>0</v>
      </c>
      <c r="L19" s="24">
        <v>0</v>
      </c>
      <c r="M19" s="26">
        <v>0</v>
      </c>
      <c r="N19" s="4">
        <f>IF(I19&gt;0,(I19+J19*$J$1+K19*$K$1+L19*$L$1+M19*$M$1),"")</f>
        <v>240</v>
      </c>
      <c r="O19" s="8">
        <f>IF(I19&gt;0,(MIN(N$3:N$54)/N19),"")</f>
        <v>0.34170833333333334</v>
      </c>
      <c r="P19" s="9">
        <f>IF(I19&gt;0,(ROUND(100*O19,4)),"")</f>
        <v>34.1708</v>
      </c>
      <c r="Q19" s="27">
        <v>0</v>
      </c>
      <c r="R19" s="7">
        <f>Q19/60</f>
        <v>0</v>
      </c>
      <c r="S19" s="26">
        <v>89.97</v>
      </c>
      <c r="T19" s="24">
        <v>0</v>
      </c>
      <c r="U19" s="26">
        <v>0</v>
      </c>
      <c r="V19" s="24">
        <v>0</v>
      </c>
      <c r="W19" s="26">
        <v>0</v>
      </c>
      <c r="X19" s="4">
        <f>IF(S19&gt;0,(S19+T19*$J$1+U19*$K$1+V19*$L$1+W19*$M$1),"")</f>
        <v>89.97</v>
      </c>
      <c r="Y19" s="8">
        <f>IF(S19&gt;0,(MIN(X$3:X$54)/X19),"")</f>
        <v>0.34089140824719355</v>
      </c>
      <c r="Z19" s="9">
        <f>IF(S19&gt;0,(ROUND(100*Y19,4)),"")</f>
        <v>34.089100000000002</v>
      </c>
      <c r="AA19" s="27">
        <v>0</v>
      </c>
      <c r="AB19" s="7">
        <f>AA19/60</f>
        <v>0</v>
      </c>
      <c r="AC19" s="26">
        <v>105.52</v>
      </c>
      <c r="AD19" s="26">
        <v>0</v>
      </c>
      <c r="AE19" s="26">
        <v>0</v>
      </c>
      <c r="AF19" s="24">
        <v>0</v>
      </c>
      <c r="AG19" s="26">
        <v>0</v>
      </c>
      <c r="AH19" s="4">
        <f>IF(AC19&gt;0,(AC19+AD19*$J$1+AE19*$K$1+AF19*$L$1+AG19*$M$1),"")</f>
        <v>105.52</v>
      </c>
      <c r="AI19" s="8">
        <f>IF(AC19&gt;0,(MIN(AH$3:AH$54)/AH19),"")</f>
        <v>0.48066717210007581</v>
      </c>
      <c r="AJ19" s="9">
        <f>IF(AC19&gt;0,(ROUND(100*AI19,4)),"")</f>
        <v>48.066699999999997</v>
      </c>
      <c r="AK19" s="27">
        <v>0.20069444444444443</v>
      </c>
      <c r="AL19" s="7">
        <f>AK19/60</f>
        <v>3.3449074074074071E-3</v>
      </c>
      <c r="AM19" s="26">
        <v>480</v>
      </c>
      <c r="AN19" s="26">
        <v>0</v>
      </c>
      <c r="AO19" s="26">
        <v>0</v>
      </c>
      <c r="AP19" s="24">
        <v>0</v>
      </c>
      <c r="AQ19" s="26">
        <v>0</v>
      </c>
      <c r="AR19" s="4">
        <f>IF(AM19&gt;0,(AM19+AN19*$J$1+AO19*$K$1+AP19*$L$1+AQ19*$M$1),"")</f>
        <v>480</v>
      </c>
      <c r="AS19" s="8">
        <f>IF(AM19&gt;0,(MIN(AR$3:AR$54)/AR19),"")</f>
        <v>0.29260416666666667</v>
      </c>
      <c r="AT19" s="9">
        <f>IF(AM19&gt;0,(ROUND(100*AS19,4)),"")</f>
        <v>29.260400000000001</v>
      </c>
      <c r="AU19" s="27">
        <v>0.14027777777777778</v>
      </c>
      <c r="AV19" s="7">
        <f>AU19/60</f>
        <v>2.3379629629629631E-3</v>
      </c>
      <c r="AW19" s="26">
        <v>190</v>
      </c>
      <c r="AX19" s="26">
        <v>0</v>
      </c>
      <c r="AY19" s="26">
        <v>0</v>
      </c>
      <c r="AZ19" s="24">
        <v>0</v>
      </c>
      <c r="BA19" s="26">
        <v>0</v>
      </c>
      <c r="BB19" s="4">
        <f>IF(AW19&gt;0,(AW19+AX19*$J$1+AY19*$K$1+AZ19*$L$1+BA19*$M$1),"")</f>
        <v>190</v>
      </c>
      <c r="BC19" s="8">
        <f>IF(AW19&gt;0,(MIN(BB$3:BB$54)/BB19),"")</f>
        <v>0.42036842105263161</v>
      </c>
      <c r="BD19" s="9">
        <f>IF(AW19&gt;0,(ROUND(100*BC19,4)),"")</f>
        <v>42.036799999999999</v>
      </c>
      <c r="BE19" s="25">
        <v>0.53194444444444444</v>
      </c>
      <c r="BF19" s="26">
        <v>0</v>
      </c>
      <c r="BG19" s="7">
        <f>IF(BE19&gt;0,(BE19-F19-H19-R19-AB19-AV19-AL19+BF19*$BF$1/60/24),"")</f>
        <v>5.6817129629629572E-2</v>
      </c>
      <c r="BH19" s="11">
        <f>IF(BE19&gt;0,(BG19*60*24),"")</f>
        <v>81.816666666666578</v>
      </c>
      <c r="BI19" s="11">
        <f>BH19*60</f>
        <v>4908.9999999999945</v>
      </c>
      <c r="BJ19" s="8">
        <f>IF(BE19&gt;0,(MIN(BG$3:BG$54)/BG19),"")</f>
        <v>0.81686697901812977</v>
      </c>
      <c r="BK19" s="9">
        <f>IF(BE19&gt;0,(ROUND(500*BJ19,4)),"")</f>
        <v>408.43349999999998</v>
      </c>
      <c r="BL19" s="13">
        <f>IF(BE19&gt;0,(_xlfn.RANK.EQ(BK19,BK$3:BK$54)),"")</f>
        <v>9</v>
      </c>
      <c r="BM19" s="17">
        <f>IF(AW19&gt;0,(AJ19+Z19+P19+AT19+BD19),"")</f>
        <v>187.62379999999999</v>
      </c>
      <c r="BN19" s="18">
        <f>IF(AW19&gt;0,(_xlfn.RANK.EQ(BM19,BM$3:BM$54)),"")</f>
        <v>19</v>
      </c>
      <c r="BO19" s="9"/>
      <c r="BP19" s="19">
        <f>IF(BE19&gt;0,(BK19+BM19),"")</f>
        <v>596.05729999999994</v>
      </c>
      <c r="BQ19" s="8">
        <f>IF(BE19&gt;0,(BP19/MAX(BP$3:BP$54)),"")</f>
        <v>0.63211222264500377</v>
      </c>
    </row>
    <row r="20" spans="1:69" x14ac:dyDescent="0.25">
      <c r="A20" s="4">
        <v>7</v>
      </c>
      <c r="B20" s="28" t="s">
        <v>77</v>
      </c>
      <c r="C20" s="28" t="s">
        <v>78</v>
      </c>
      <c r="D20" s="26" t="s">
        <v>33</v>
      </c>
      <c r="E20" s="18">
        <f>IF(BE20&gt;0,(_xlfn.RANK.EQ(BQ20,BQ$3:BQ$54)),"")</f>
        <v>17</v>
      </c>
      <c r="F20" s="29">
        <v>0.5180555555555556</v>
      </c>
      <c r="G20" s="27">
        <v>0</v>
      </c>
      <c r="H20" s="7">
        <f>G20/60</f>
        <v>0</v>
      </c>
      <c r="I20" s="26">
        <v>380</v>
      </c>
      <c r="J20" s="26">
        <v>0</v>
      </c>
      <c r="K20" s="26">
        <v>0</v>
      </c>
      <c r="L20" s="24">
        <v>0</v>
      </c>
      <c r="M20" s="26">
        <v>0</v>
      </c>
      <c r="N20" s="4">
        <f>IF(I20&gt;0,(I20+J20*$J$1+K20*$K$1+L20*$L$1+M20*$M$1),"")</f>
        <v>380</v>
      </c>
      <c r="O20" s="8">
        <f>IF(I20&gt;0,(MIN(N$3:N$54)/N20),"")</f>
        <v>0.21581578947368421</v>
      </c>
      <c r="P20" s="9">
        <f>IF(I20&gt;0,(ROUND(100*O20,4)),"")</f>
        <v>21.581600000000002</v>
      </c>
      <c r="Q20" s="27">
        <v>0</v>
      </c>
      <c r="R20" s="7">
        <f>Q20/60</f>
        <v>0</v>
      </c>
      <c r="S20" s="26">
        <v>78.7</v>
      </c>
      <c r="T20" s="24">
        <v>0</v>
      </c>
      <c r="U20" s="26">
        <v>0</v>
      </c>
      <c r="V20" s="24">
        <v>0</v>
      </c>
      <c r="W20" s="26">
        <v>0</v>
      </c>
      <c r="X20" s="4">
        <f>IF(S20&gt;0,(S20+T20*$J$1+U20*$K$1+V20*$L$1+W20*$M$1),"")</f>
        <v>78.7</v>
      </c>
      <c r="Y20" s="8">
        <f>IF(S20&gt;0,(MIN(X$3:X$54)/X20),"")</f>
        <v>0.38970775095298604</v>
      </c>
      <c r="Z20" s="9">
        <f>IF(S20&gt;0,(ROUND(100*Y20,4)),"")</f>
        <v>38.970799999999997</v>
      </c>
      <c r="AA20" s="27">
        <v>0.22222222222222221</v>
      </c>
      <c r="AB20" s="7">
        <f>AA20/60</f>
        <v>3.7037037037037034E-3</v>
      </c>
      <c r="AC20" s="26">
        <v>143.56</v>
      </c>
      <c r="AD20" s="26">
        <v>0</v>
      </c>
      <c r="AE20" s="26">
        <v>0</v>
      </c>
      <c r="AF20" s="24">
        <v>0</v>
      </c>
      <c r="AG20" s="26">
        <v>0</v>
      </c>
      <c r="AH20" s="4">
        <f>IF(AC20&gt;0,(AC20+AD20*$J$1+AE20*$K$1+AF20*$L$1+AG20*$M$1),"")</f>
        <v>143.56</v>
      </c>
      <c r="AI20" s="8">
        <f>IF(AC20&gt;0,(MIN(AH$3:AH$54)/AH20),"")</f>
        <v>0.35330175536361103</v>
      </c>
      <c r="AJ20" s="9">
        <f>IF(AC20&gt;0,(ROUND(100*AI20,4)),"")</f>
        <v>35.330199999999998</v>
      </c>
      <c r="AK20" s="27">
        <v>0.25</v>
      </c>
      <c r="AL20" s="7">
        <f>AK20/60</f>
        <v>4.1666666666666666E-3</v>
      </c>
      <c r="AM20" s="26">
        <v>406.09</v>
      </c>
      <c r="AN20" s="26">
        <v>0</v>
      </c>
      <c r="AO20" s="26">
        <v>0</v>
      </c>
      <c r="AP20" s="24">
        <v>0</v>
      </c>
      <c r="AQ20" s="26">
        <v>0</v>
      </c>
      <c r="AR20" s="4">
        <f>IF(AM20&gt;0,(AM20+AN20*$J$1+AO20*$K$1+AP20*$L$1+AQ20*$M$1),"")</f>
        <v>406.09</v>
      </c>
      <c r="AS20" s="8">
        <f>IF(AM20&gt;0,(MIN(AR$3:AR$54)/AR20),"")</f>
        <v>0.34585929227511142</v>
      </c>
      <c r="AT20" s="9">
        <f>IF(AM20&gt;0,(ROUND(100*AS20,4)),"")</f>
        <v>34.585900000000002</v>
      </c>
      <c r="AU20" s="27">
        <v>0.16805555555555554</v>
      </c>
      <c r="AV20" s="7">
        <f>AU20/60</f>
        <v>2.8009259259259259E-3</v>
      </c>
      <c r="AW20" s="26">
        <v>250</v>
      </c>
      <c r="AX20" s="26">
        <v>0</v>
      </c>
      <c r="AY20" s="26">
        <v>0</v>
      </c>
      <c r="AZ20" s="24">
        <v>0</v>
      </c>
      <c r="BA20" s="26">
        <v>0</v>
      </c>
      <c r="BB20" s="4">
        <f>IF(AW20&gt;0,(AW20+AX20*$J$1+AY20*$K$1+AZ20*$L$1+BA20*$M$1),"")</f>
        <v>250</v>
      </c>
      <c r="BC20" s="8">
        <f>IF(AW20&gt;0,(MIN(BB$3:BB$54)/BB20),"")</f>
        <v>0.31948000000000004</v>
      </c>
      <c r="BD20" s="9">
        <f>IF(AW20&gt;0,(ROUND(100*BC20,4)),"")</f>
        <v>31.948</v>
      </c>
      <c r="BE20" s="25">
        <v>0.58263888888888882</v>
      </c>
      <c r="BF20" s="26">
        <v>0</v>
      </c>
      <c r="BG20" s="7">
        <f>IF(BE20&gt;0,(BE20-F20-H20-R20-AB20-AV20-AL20+BF20*$BF$1/60/24),"")</f>
        <v>5.3912037037036918E-2</v>
      </c>
      <c r="BH20" s="11">
        <f>IF(BE20&gt;0,(BG20*60*24),"")</f>
        <v>77.633333333333155</v>
      </c>
      <c r="BI20" s="11">
        <f>BH20*60</f>
        <v>4657.9999999999891</v>
      </c>
      <c r="BJ20" s="8">
        <f>IF(BE20&gt;0,(MIN(BG$3:BG$54)/BG20),"")</f>
        <v>0.86088449978531645</v>
      </c>
      <c r="BK20" s="9">
        <f>IF(BE20&gt;0,(ROUND(500*BJ20,4)),"")</f>
        <v>430.44220000000001</v>
      </c>
      <c r="BL20" s="13">
        <f>IF(BE20&gt;0,(_xlfn.RANK.EQ(BK20,BK$3:BK$54)),"")</f>
        <v>7</v>
      </c>
      <c r="BM20" s="17">
        <f>IF(AW20&gt;0,(AJ20+Z20+P20+AT20+BD20),"")</f>
        <v>162.41650000000001</v>
      </c>
      <c r="BN20" s="18">
        <f>IF(AW20&gt;0,(_xlfn.RANK.EQ(BM20,BM$3:BM$54)),"")</f>
        <v>22</v>
      </c>
      <c r="BO20" s="9"/>
      <c r="BP20" s="19">
        <f>IF(BE20&gt;0,(BK20+BM20),"")</f>
        <v>592.8587</v>
      </c>
      <c r="BQ20" s="8">
        <f>IF(BE20&gt;0,(BP20/MAX(BP$3:BP$54)),"")</f>
        <v>0.62872014246185315</v>
      </c>
    </row>
    <row r="21" spans="1:69" x14ac:dyDescent="0.25">
      <c r="A21" s="4">
        <v>1</v>
      </c>
      <c r="B21" s="28" t="s">
        <v>42</v>
      </c>
      <c r="C21" s="28" t="s">
        <v>43</v>
      </c>
      <c r="D21" s="26" t="s">
        <v>33</v>
      </c>
      <c r="E21" s="18">
        <f>IF(BE21&gt;0,(_xlfn.RANK.EQ(BQ21,BQ$3:BQ$54)),"")</f>
        <v>18</v>
      </c>
      <c r="F21" s="29">
        <v>0.64166666666666672</v>
      </c>
      <c r="G21" s="27">
        <v>0</v>
      </c>
      <c r="H21" s="7">
        <f>G21/60</f>
        <v>0</v>
      </c>
      <c r="I21" s="26">
        <v>240</v>
      </c>
      <c r="J21" s="26">
        <v>0</v>
      </c>
      <c r="K21" s="26">
        <v>0</v>
      </c>
      <c r="L21" s="24">
        <v>0</v>
      </c>
      <c r="M21" s="26">
        <v>0</v>
      </c>
      <c r="N21" s="4">
        <f>IF(I21&gt;0,(I21+J21*$J$1+K21*$K$1+L21*$L$1+M21*$M$1),"")</f>
        <v>240</v>
      </c>
      <c r="O21" s="8">
        <f>IF(I21&gt;0,(MIN(N$3:N$54)/N21),"")</f>
        <v>0.34170833333333334</v>
      </c>
      <c r="P21" s="9">
        <f>IF(I21&gt;0,(ROUND(100*O21,4)),"")</f>
        <v>34.1708</v>
      </c>
      <c r="Q21" s="27">
        <v>0</v>
      </c>
      <c r="R21" s="7">
        <f>Q21/60</f>
        <v>0</v>
      </c>
      <c r="S21" s="26">
        <v>100.7</v>
      </c>
      <c r="T21" s="24">
        <v>0</v>
      </c>
      <c r="U21" s="26">
        <v>0</v>
      </c>
      <c r="V21" s="24">
        <v>0</v>
      </c>
      <c r="W21" s="26">
        <v>0</v>
      </c>
      <c r="X21" s="4">
        <f>IF(S21&gt;0,(S21+T21*$J$1+U21*$K$1+V21*$L$1+W21*$M$1),"")</f>
        <v>100.7</v>
      </c>
      <c r="Y21" s="8">
        <f>IF(S21&gt;0,(MIN(X$3:X$54)/X21),"")</f>
        <v>0.30456802383316783</v>
      </c>
      <c r="Z21" s="9">
        <f>IF(S21&gt;0,(ROUND(100*Y21,4)),"")</f>
        <v>30.456800000000001</v>
      </c>
      <c r="AA21" s="27">
        <v>0</v>
      </c>
      <c r="AB21" s="7">
        <f>AA21/60</f>
        <v>0</v>
      </c>
      <c r="AC21" s="26">
        <v>121.64</v>
      </c>
      <c r="AD21" s="26">
        <v>0</v>
      </c>
      <c r="AE21" s="26">
        <v>0</v>
      </c>
      <c r="AF21" s="24">
        <v>0</v>
      </c>
      <c r="AG21" s="26">
        <v>0</v>
      </c>
      <c r="AH21" s="4">
        <f>IF(AC21&gt;0,(AC21+AD21*$J$1+AE21*$K$1+AF21*$L$1+AG21*$M$1),"")</f>
        <v>121.64</v>
      </c>
      <c r="AI21" s="8">
        <f>IF(AC21&gt;0,(MIN(AH$3:AH$54)/AH21),"")</f>
        <v>0.41696810259782963</v>
      </c>
      <c r="AJ21" s="9">
        <f>IF(AC21&gt;0,(ROUND(100*AI21,4)),"")</f>
        <v>41.696800000000003</v>
      </c>
      <c r="AK21" s="27">
        <v>0</v>
      </c>
      <c r="AL21" s="7">
        <f>AK21/60</f>
        <v>0</v>
      </c>
      <c r="AM21" s="26">
        <v>440</v>
      </c>
      <c r="AN21" s="26">
        <v>0</v>
      </c>
      <c r="AO21" s="26">
        <v>0</v>
      </c>
      <c r="AP21" s="24">
        <v>0</v>
      </c>
      <c r="AQ21" s="26">
        <v>0</v>
      </c>
      <c r="AR21" s="4">
        <f>IF(AM21&gt;0,(AM21+AN21*$J$1+AO21*$K$1+AP21*$L$1+AQ21*$M$1),"")</f>
        <v>440</v>
      </c>
      <c r="AS21" s="8">
        <f>IF(AM21&gt;0,(MIN(AR$3:AR$54)/AR21),"")</f>
        <v>0.31920454545454541</v>
      </c>
      <c r="AT21" s="9">
        <f>IF(AM21&gt;0,(ROUND(100*AS21,4)),"")</f>
        <v>31.920500000000001</v>
      </c>
      <c r="AU21" s="27">
        <v>0</v>
      </c>
      <c r="AV21" s="7">
        <f>AU21/60</f>
        <v>0</v>
      </c>
      <c r="AW21" s="26">
        <v>138.82</v>
      </c>
      <c r="AX21" s="26">
        <v>0</v>
      </c>
      <c r="AY21" s="26">
        <v>0</v>
      </c>
      <c r="AZ21" s="24">
        <v>0</v>
      </c>
      <c r="BA21" s="26">
        <v>0</v>
      </c>
      <c r="BB21" s="4">
        <f>IF(AW21&gt;0,(AW21+AX21*$J$1+AY21*$K$1+AZ21*$L$1+BA21*$M$1),"")</f>
        <v>138.82</v>
      </c>
      <c r="BC21" s="8">
        <f>IF(AW21&gt;0,(MIN(BB$3:BB$54)/BB21),"")</f>
        <v>0.57534937328915148</v>
      </c>
      <c r="BD21" s="9">
        <f>IF(AW21&gt;0,(ROUND(100*BC21,4)),"")</f>
        <v>57.5349</v>
      </c>
      <c r="BE21" s="25">
        <v>0.70138888888888884</v>
      </c>
      <c r="BF21" s="26">
        <v>0</v>
      </c>
      <c r="BG21" s="7">
        <f>IF(BE21&gt;0,(BE21-F21-H21-R21-AB21-AV21-AL21+BF21*$BF$1/60/24),"")</f>
        <v>5.9722222222222121E-2</v>
      </c>
      <c r="BH21" s="11">
        <f>IF(BE21&gt;0,(BG21*60*24),"")</f>
        <v>85.999999999999858</v>
      </c>
      <c r="BI21" s="11">
        <f>BH21*60</f>
        <v>5159.9999999999918</v>
      </c>
      <c r="BJ21" s="8">
        <f>IF(BE21&gt;0,(MIN(BG$3:BG$54)/BG21),"")</f>
        <v>0.77713178294573682</v>
      </c>
      <c r="BK21" s="9">
        <f>IF(BE21&gt;0,(ROUND(500*BJ21,4)),"")</f>
        <v>388.5659</v>
      </c>
      <c r="BL21" s="13">
        <f>IF(BE21&gt;0,(_xlfn.RANK.EQ(BK21,BK$3:BK$54)),"")</f>
        <v>13</v>
      </c>
      <c r="BM21" s="17">
        <f>IF(AW21&gt;0,(AJ21+Z21+P21+AT21+BD21),"")</f>
        <v>195.77979999999999</v>
      </c>
      <c r="BN21" s="18">
        <f>IF(AW21&gt;0,(_xlfn.RANK.EQ(BM21,BM$3:BM$54)),"")</f>
        <v>17</v>
      </c>
      <c r="BO21" s="9"/>
      <c r="BP21" s="19">
        <f>IF(BE21&gt;0,(BK21+BM21),"")</f>
        <v>584.34569999999997</v>
      </c>
      <c r="BQ21" s="8">
        <f>IF(BE21&gt;0,(BP21/MAX(BP$3:BP$54)),"")</f>
        <v>0.61969219942453624</v>
      </c>
    </row>
    <row r="22" spans="1:69" x14ac:dyDescent="0.25">
      <c r="A22" s="4">
        <v>20</v>
      </c>
      <c r="B22" s="28" t="s">
        <v>49</v>
      </c>
      <c r="C22" s="28" t="s">
        <v>141</v>
      </c>
      <c r="D22" s="26" t="s">
        <v>33</v>
      </c>
      <c r="E22" s="18">
        <f>IF(BE22&gt;0,(_xlfn.RANK.EQ(BQ22,BQ$3:BQ$54)),"")</f>
        <v>19</v>
      </c>
      <c r="F22" s="29">
        <v>0.49861111111111112</v>
      </c>
      <c r="G22" s="27">
        <v>2.1527777777777781E-2</v>
      </c>
      <c r="H22" s="7">
        <f>G22/60</f>
        <v>3.5879629629629635E-4</v>
      </c>
      <c r="I22" s="26">
        <v>125.61</v>
      </c>
      <c r="J22" s="26">
        <v>0</v>
      </c>
      <c r="K22" s="26">
        <v>0</v>
      </c>
      <c r="L22" s="24">
        <v>0</v>
      </c>
      <c r="M22" s="26">
        <v>0</v>
      </c>
      <c r="N22" s="4">
        <f>IF(I22&gt;0,(I22+J22*$J$1+K22*$K$1+L22*$L$1+M22*$M$1),"")</f>
        <v>125.61</v>
      </c>
      <c r="O22" s="8">
        <f>IF(I22&gt;0,(MIN(N$3:N$54)/N22),"")</f>
        <v>0.65289387787596531</v>
      </c>
      <c r="P22" s="9">
        <f>IF(I22&gt;0,(ROUND(100*O22,4)),"")</f>
        <v>65.289400000000001</v>
      </c>
      <c r="Q22" s="27">
        <v>0</v>
      </c>
      <c r="R22" s="7">
        <f>Q22/60</f>
        <v>0</v>
      </c>
      <c r="S22" s="26">
        <v>61.41</v>
      </c>
      <c r="T22" s="24">
        <v>0</v>
      </c>
      <c r="U22" s="26">
        <v>0</v>
      </c>
      <c r="V22" s="24">
        <v>0</v>
      </c>
      <c r="W22" s="26">
        <v>0</v>
      </c>
      <c r="X22" s="4">
        <f>IF(S22&gt;0,(S22+T22*$J$1+U22*$K$1+V22*$L$1+W22*$M$1),"")</f>
        <v>61.41</v>
      </c>
      <c r="Y22" s="8">
        <f>IF(S22&gt;0,(MIN(X$3:X$54)/X22),"")</f>
        <v>0.49943006025077352</v>
      </c>
      <c r="Z22" s="9">
        <f>IF(S22&gt;0,(ROUND(100*Y22,4)),"")</f>
        <v>49.942999999999998</v>
      </c>
      <c r="AA22" s="27">
        <v>8.9583333333333334E-2</v>
      </c>
      <c r="AB22" s="7">
        <f>AA22/60</f>
        <v>1.4930555555555556E-3</v>
      </c>
      <c r="AC22" s="26">
        <v>153.33000000000001</v>
      </c>
      <c r="AD22" s="26">
        <v>0</v>
      </c>
      <c r="AE22" s="26">
        <v>0</v>
      </c>
      <c r="AF22" s="24">
        <v>0</v>
      </c>
      <c r="AG22" s="26">
        <v>0</v>
      </c>
      <c r="AH22" s="4">
        <f>IF(AC22&gt;0,(AC22+AD22*$J$1+AE22*$K$1+AF22*$L$1+AG22*$M$1),"")</f>
        <v>153.33000000000001</v>
      </c>
      <c r="AI22" s="8">
        <f>IF(AC22&gt;0,(MIN(AH$3:AH$54)/AH22),"")</f>
        <v>0.33078979977825601</v>
      </c>
      <c r="AJ22" s="9">
        <f>IF(AC22&gt;0,(ROUND(100*AI22,4)),"")</f>
        <v>33.079000000000001</v>
      </c>
      <c r="AK22" s="27">
        <v>0</v>
      </c>
      <c r="AL22" s="7">
        <f>AK22/60</f>
        <v>0</v>
      </c>
      <c r="AM22" s="26">
        <v>230</v>
      </c>
      <c r="AN22" s="26">
        <v>0</v>
      </c>
      <c r="AO22" s="26">
        <v>0</v>
      </c>
      <c r="AP22" s="24">
        <v>0</v>
      </c>
      <c r="AQ22" s="26">
        <v>0</v>
      </c>
      <c r="AR22" s="4">
        <f>IF(AM22&gt;0,(AM22+AN22*$J$1+AO22*$K$1+AP22*$L$1+AQ22*$M$1),"")</f>
        <v>230</v>
      </c>
      <c r="AS22" s="8">
        <f>IF(AM22&gt;0,(MIN(AR$3:AR$54)/AR22),"")</f>
        <v>0.61065217391304338</v>
      </c>
      <c r="AT22" s="9">
        <f>IF(AM22&gt;0,(ROUND(100*AS22,4)),"")</f>
        <v>61.065199999999997</v>
      </c>
      <c r="AU22" s="27">
        <v>0</v>
      </c>
      <c r="AV22" s="7">
        <f>AU22/60</f>
        <v>0</v>
      </c>
      <c r="AW22" s="26">
        <v>228.06</v>
      </c>
      <c r="AX22" s="26">
        <v>0</v>
      </c>
      <c r="AY22" s="26">
        <v>0</v>
      </c>
      <c r="AZ22" s="24">
        <v>0</v>
      </c>
      <c r="BA22" s="26">
        <v>0</v>
      </c>
      <c r="BB22" s="4">
        <f>IF(AW22&gt;0,(AW22+AX22*$J$1+AY22*$K$1+AZ22*$L$1+BA22*$M$1),"")</f>
        <v>228.06</v>
      </c>
      <c r="BC22" s="8">
        <f>IF(AW22&gt;0,(MIN(BB$3:BB$54)/BB22),"")</f>
        <v>0.35021485573971761</v>
      </c>
      <c r="BD22" s="9">
        <f>IF(AW22&gt;0,(ROUND(100*BC22,4)),"")</f>
        <v>35.021500000000003</v>
      </c>
      <c r="BE22" s="25">
        <v>0.5708333333333333</v>
      </c>
      <c r="BF22" s="26">
        <v>0</v>
      </c>
      <c r="BG22" s="7">
        <f>IF(BE22&gt;0,(BE22-F22-H22-R22-AB22-AV22-AL22+BF22*$BF$1/60/24),"")</f>
        <v>7.0370370370370333E-2</v>
      </c>
      <c r="BH22" s="11">
        <f>IF(BE22&gt;0,(BG22*60*24),"")</f>
        <v>101.33333333333327</v>
      </c>
      <c r="BI22" s="11">
        <f>BH22*60</f>
        <v>6079.9999999999964</v>
      </c>
      <c r="BJ22" s="8">
        <f>IF(BE22&gt;0,(MIN(BG$3:BG$54)/BG22),"")</f>
        <v>0.65953947368421006</v>
      </c>
      <c r="BK22" s="9">
        <f>IF(BE22&gt;0,(ROUND(500*BJ22,4)),"")</f>
        <v>329.7697</v>
      </c>
      <c r="BL22" s="13">
        <f>IF(BE22&gt;0,(_xlfn.RANK.EQ(BK22,BK$3:BK$54)),"")</f>
        <v>22</v>
      </c>
      <c r="BM22" s="17">
        <f>IF(AW22&gt;0,(AJ22+Z22+P22+AT22+BD22),"")</f>
        <v>244.3981</v>
      </c>
      <c r="BN22" s="18">
        <f>IF(AW22&gt;0,(_xlfn.RANK.EQ(BM22,BM$3:BM$54)),"")</f>
        <v>13</v>
      </c>
      <c r="BO22" s="9"/>
      <c r="BP22" s="19">
        <f>IF(BE22&gt;0,(BK22+BM22),"")</f>
        <v>574.16779999999994</v>
      </c>
      <c r="BQ22" s="8">
        <f>IF(BE22&gt;0,(BP22/MAX(BP$3:BP$54)),"")</f>
        <v>0.60889864821585449</v>
      </c>
    </row>
    <row r="23" spans="1:69" x14ac:dyDescent="0.25">
      <c r="A23" s="4">
        <v>11</v>
      </c>
      <c r="B23" s="28" t="s">
        <v>85</v>
      </c>
      <c r="C23" s="28" t="s">
        <v>86</v>
      </c>
      <c r="D23" s="26" t="s">
        <v>33</v>
      </c>
      <c r="E23" s="18">
        <f>IF(BE23&gt;0,(_xlfn.RANK.EQ(BQ23,BQ$3:BQ$54)),"")</f>
        <v>20</v>
      </c>
      <c r="F23" s="29">
        <v>0.53819444444444442</v>
      </c>
      <c r="G23" s="27">
        <v>0</v>
      </c>
      <c r="H23" s="7">
        <f>G23/60</f>
        <v>0</v>
      </c>
      <c r="I23" s="26">
        <v>450</v>
      </c>
      <c r="J23" s="26">
        <v>0</v>
      </c>
      <c r="K23" s="26">
        <v>0</v>
      </c>
      <c r="L23" s="24">
        <v>0</v>
      </c>
      <c r="M23" s="26">
        <v>0</v>
      </c>
      <c r="N23" s="4">
        <f>IF(I23&gt;0,(I23+J23*$J$1+K23*$K$1+L23*$L$1+M23*$M$1),"")</f>
        <v>450</v>
      </c>
      <c r="O23" s="8">
        <f>IF(I23&gt;0,(MIN(N$3:N$54)/N23),"")</f>
        <v>0.18224444444444446</v>
      </c>
      <c r="P23" s="9">
        <f>IF(I23&gt;0,(ROUND(100*O23,4)),"")</f>
        <v>18.224399999999999</v>
      </c>
      <c r="Q23" s="27">
        <v>0</v>
      </c>
      <c r="R23" s="7">
        <f>Q23/60</f>
        <v>0</v>
      </c>
      <c r="S23" s="26">
        <v>156.65</v>
      </c>
      <c r="T23" s="24">
        <v>0</v>
      </c>
      <c r="U23" s="26">
        <v>0</v>
      </c>
      <c r="V23" s="24">
        <v>0</v>
      </c>
      <c r="W23" s="26">
        <v>0</v>
      </c>
      <c r="X23" s="4">
        <f>IF(S23&gt;0,(S23+T23*$J$1+U23*$K$1+V23*$L$1+W23*$M$1),"")</f>
        <v>156.65</v>
      </c>
      <c r="Y23" s="8">
        <f>IF(S23&gt;0,(MIN(X$3:X$54)/X23),"")</f>
        <v>0.1957867858282796</v>
      </c>
      <c r="Z23" s="9">
        <f>IF(S23&gt;0,(ROUND(100*Y23,4)),"")</f>
        <v>19.578700000000001</v>
      </c>
      <c r="AA23" s="27">
        <v>0</v>
      </c>
      <c r="AB23" s="7">
        <f>AA23/60</f>
        <v>0</v>
      </c>
      <c r="AC23" s="26">
        <v>270</v>
      </c>
      <c r="AD23" s="26">
        <v>0</v>
      </c>
      <c r="AE23" s="26">
        <v>0</v>
      </c>
      <c r="AF23" s="24">
        <v>0</v>
      </c>
      <c r="AG23" s="26">
        <v>0</v>
      </c>
      <c r="AH23" s="4">
        <f>IF(AC23&gt;0,(AC23+AD23*$J$1+AE23*$K$1+AF23*$L$1+AG23*$M$1),"")</f>
        <v>270</v>
      </c>
      <c r="AI23" s="8">
        <f>IF(AC23&gt;0,(MIN(AH$3:AH$54)/AH23),"")</f>
        <v>0.18785185185185185</v>
      </c>
      <c r="AJ23" s="9">
        <f>IF(AC23&gt;0,(ROUND(100*AI23,4)),"")</f>
        <v>18.7852</v>
      </c>
      <c r="AK23" s="27">
        <v>0.24652777777777779</v>
      </c>
      <c r="AL23" s="7">
        <f>AK23/60</f>
        <v>4.1087962962962962E-3</v>
      </c>
      <c r="AM23" s="26">
        <v>388.69</v>
      </c>
      <c r="AN23" s="26">
        <v>0</v>
      </c>
      <c r="AO23" s="26">
        <v>0</v>
      </c>
      <c r="AP23" s="24">
        <v>0</v>
      </c>
      <c r="AQ23" s="26">
        <v>0</v>
      </c>
      <c r="AR23" s="4">
        <f>IF(AM23&gt;0,(AM23+AN23*$J$1+AO23*$K$1+AP23*$L$1+AQ23*$M$1),"")</f>
        <v>388.69</v>
      </c>
      <c r="AS23" s="8">
        <f>IF(AM23&gt;0,(MIN(AR$3:AR$54)/AR23),"")</f>
        <v>0.36134194345107923</v>
      </c>
      <c r="AT23" s="9">
        <f>IF(AM23&gt;0,(ROUND(100*AS23,4)),"")</f>
        <v>36.1342</v>
      </c>
      <c r="AU23" s="27">
        <v>0.30555555555555552</v>
      </c>
      <c r="AV23" s="7">
        <f>AU23/60</f>
        <v>5.0925925925925921E-3</v>
      </c>
      <c r="AW23" s="26">
        <v>240</v>
      </c>
      <c r="AX23" s="26">
        <v>0</v>
      </c>
      <c r="AY23" s="26">
        <v>0</v>
      </c>
      <c r="AZ23" s="24">
        <v>0</v>
      </c>
      <c r="BA23" s="26">
        <v>0</v>
      </c>
      <c r="BB23" s="4">
        <f>IF(AW23&gt;0,(AW23+AX23*$J$1+AY23*$K$1+AZ23*$L$1+BA23*$M$1),"")</f>
        <v>240</v>
      </c>
      <c r="BC23" s="8">
        <f>IF(AW23&gt;0,(MIN(BB$3:BB$54)/BB23),"")</f>
        <v>0.33279166666666671</v>
      </c>
      <c r="BD23" s="9">
        <f>IF(AW23&gt;0,(ROUND(100*BC23,4)),"")</f>
        <v>33.279200000000003</v>
      </c>
      <c r="BE23" s="25">
        <v>0.60277777777777775</v>
      </c>
      <c r="BF23" s="26">
        <v>0</v>
      </c>
      <c r="BG23" s="7">
        <f>IF(BE23&gt;0,(BE23-F23-H23-R23-AB23-AV23-AL23+BF23*$BF$1/60/24),"")</f>
        <v>5.5381944444444435E-2</v>
      </c>
      <c r="BH23" s="11">
        <f>IF(BE23&gt;0,(BG23*60*24),"")</f>
        <v>79.749999999999986</v>
      </c>
      <c r="BI23" s="11">
        <f>BH23*60</f>
        <v>4784.9999999999991</v>
      </c>
      <c r="BJ23" s="8">
        <f>IF(BE23&gt;0,(MIN(BG$3:BG$54)/BG23),"")</f>
        <v>0.83803552769069922</v>
      </c>
      <c r="BK23" s="9">
        <f>IF(BE23&gt;0,(ROUND(500*BJ23,4)),"")</f>
        <v>419.01780000000002</v>
      </c>
      <c r="BL23" s="13">
        <f>IF(BE23&gt;0,(_xlfn.RANK.EQ(BK23,BK$3:BK$54)),"")</f>
        <v>8</v>
      </c>
      <c r="BM23" s="17">
        <f>IF(AW23&gt;0,(AJ23+Z23+P23+AT23+BD23),"")</f>
        <v>126.0017</v>
      </c>
      <c r="BN23" s="18">
        <f>IF(AW23&gt;0,(_xlfn.RANK.EQ(BM23,BM$3:BM$54)),"")</f>
        <v>23</v>
      </c>
      <c r="BO23" s="9"/>
      <c r="BP23" s="19">
        <f>IF(BE23&gt;0,(BK23+BM23),"")</f>
        <v>545.01949999999999</v>
      </c>
      <c r="BQ23" s="8">
        <f>IF(BE23&gt;0,(BP23/MAX(BP$3:BP$54)),"")</f>
        <v>0.57798719607975391</v>
      </c>
    </row>
    <row r="24" spans="1:69" ht="15.75" customHeight="1" x14ac:dyDescent="0.25">
      <c r="A24" s="4">
        <v>4</v>
      </c>
      <c r="B24" s="28" t="s">
        <v>53</v>
      </c>
      <c r="C24" s="28" t="s">
        <v>54</v>
      </c>
      <c r="D24" s="26" t="s">
        <v>39</v>
      </c>
      <c r="E24" s="18">
        <f>IF(BE24&gt;0,(_xlfn.RANK.EQ(BQ24,BQ$3:BQ$54)),"")</f>
        <v>21</v>
      </c>
      <c r="F24" s="29">
        <v>0.45555555555555555</v>
      </c>
      <c r="G24" s="27">
        <v>0</v>
      </c>
      <c r="H24" s="7">
        <f>G24/60</f>
        <v>0</v>
      </c>
      <c r="I24" s="26">
        <v>137.16999999999999</v>
      </c>
      <c r="J24" s="26">
        <v>0</v>
      </c>
      <c r="K24" s="26">
        <v>0</v>
      </c>
      <c r="L24" s="24">
        <v>0</v>
      </c>
      <c r="M24" s="26">
        <v>0</v>
      </c>
      <c r="N24" s="4">
        <f>IF(I24&gt;0,(I24+J24*$J$1+K24*$K$1+L24*$L$1+M24*$M$1),"")</f>
        <v>137.16999999999999</v>
      </c>
      <c r="O24" s="8">
        <f>IF(I24&gt;0,(MIN(N$3:N$54)/N24),"")</f>
        <v>0.59787125464751778</v>
      </c>
      <c r="P24" s="9">
        <f>IF(I24&gt;0,(ROUND(100*O24,4)),"")</f>
        <v>59.787100000000002</v>
      </c>
      <c r="Q24" s="27">
        <v>0</v>
      </c>
      <c r="R24" s="7">
        <f>Q24/60</f>
        <v>0</v>
      </c>
      <c r="S24" s="26">
        <v>96.56</v>
      </c>
      <c r="T24" s="24">
        <v>0</v>
      </c>
      <c r="U24" s="26">
        <v>0</v>
      </c>
      <c r="V24" s="24">
        <v>0</v>
      </c>
      <c r="W24" s="26">
        <v>0</v>
      </c>
      <c r="X24" s="4">
        <f>IF(S24&gt;0,(S24+T24*$J$1+U24*$K$1+V24*$L$1+W24*$M$1),"")</f>
        <v>96.56</v>
      </c>
      <c r="Y24" s="8">
        <f>IF(S24&gt;0,(MIN(X$3:X$54)/X24),"")</f>
        <v>0.31762634631317316</v>
      </c>
      <c r="Z24" s="9">
        <f>IF(S24&gt;0,(ROUND(100*Y24,4)),"")</f>
        <v>31.762599999999999</v>
      </c>
      <c r="AA24" s="27">
        <v>0.13333333333333333</v>
      </c>
      <c r="AB24" s="7">
        <f>AA24/60</f>
        <v>2.2222222222222222E-3</v>
      </c>
      <c r="AC24" s="26">
        <v>167.74</v>
      </c>
      <c r="AD24" s="26">
        <v>0</v>
      </c>
      <c r="AE24" s="26">
        <v>0</v>
      </c>
      <c r="AF24" s="24">
        <v>0</v>
      </c>
      <c r="AG24" s="26">
        <v>0</v>
      </c>
      <c r="AH24" s="4">
        <f>IF(AC24&gt;0,(AC24+AD24*$J$1+AE24*$K$1+AF24*$L$1+AG24*$M$1),"")</f>
        <v>167.74</v>
      </c>
      <c r="AI24" s="8">
        <f>IF(AC24&gt;0,(MIN(AH$3:AH$54)/AH24),"")</f>
        <v>0.30237271968522711</v>
      </c>
      <c r="AJ24" s="9">
        <f>IF(AC24&gt;0,(ROUND(100*AI24,4)),"")</f>
        <v>30.237300000000001</v>
      </c>
      <c r="AK24" s="27">
        <v>8.2638888888888887E-2</v>
      </c>
      <c r="AL24" s="7">
        <f>AK24/60</f>
        <v>1.3773148148148147E-3</v>
      </c>
      <c r="AM24" s="26">
        <v>300</v>
      </c>
      <c r="AN24" s="26">
        <v>0</v>
      </c>
      <c r="AO24" s="26">
        <v>0</v>
      </c>
      <c r="AP24" s="24">
        <v>0</v>
      </c>
      <c r="AQ24" s="26">
        <v>0</v>
      </c>
      <c r="AR24" s="4">
        <f>IF(AM24&gt;0,(AM24+AN24*$J$1+AO24*$K$1+AP24*$L$1+AQ24*$M$1),"")</f>
        <v>300</v>
      </c>
      <c r="AS24" s="8">
        <f>IF(AM24&gt;0,(MIN(AR$3:AR$54)/AR24),"")</f>
        <v>0.46816666666666662</v>
      </c>
      <c r="AT24" s="9">
        <f>IF(AM24&gt;0,(ROUND(100*AS24,4)),"")</f>
        <v>46.816699999999997</v>
      </c>
      <c r="AU24" s="27">
        <v>0</v>
      </c>
      <c r="AV24" s="7">
        <f>AU24/60</f>
        <v>0</v>
      </c>
      <c r="AW24" s="26">
        <v>157.63</v>
      </c>
      <c r="AX24" s="26">
        <v>0</v>
      </c>
      <c r="AY24" s="26">
        <v>0</v>
      </c>
      <c r="AZ24" s="24">
        <v>0</v>
      </c>
      <c r="BA24" s="26">
        <v>0</v>
      </c>
      <c r="BB24" s="4">
        <f>IF(AW24&gt;0,(AW24+AX24*$J$1+AY24*$K$1+AZ24*$L$1+BA24*$M$1),"")</f>
        <v>157.63</v>
      </c>
      <c r="BC24" s="8">
        <f>IF(AW24&gt;0,(MIN(BB$3:BB$54)/BB24),"")</f>
        <v>0.50669288840956672</v>
      </c>
      <c r="BD24" s="9">
        <f>IF(AW24&gt;0,(ROUND(100*BC24,4)),"")</f>
        <v>50.6693</v>
      </c>
      <c r="BE24" s="25">
        <v>0.53333333333333333</v>
      </c>
      <c r="BF24" s="26">
        <v>0</v>
      </c>
      <c r="BG24" s="7">
        <f>IF(BE24&gt;0,(BE24-F24-H24-R24-AB24-AV24-AL24+BF24*$BF$1/60/24),"")</f>
        <v>7.4178240740740739E-2</v>
      </c>
      <c r="BH24" s="11">
        <f>IF(BE24&gt;0,(BG24*60*24),"")</f>
        <v>106.81666666666666</v>
      </c>
      <c r="BI24" s="11">
        <f>BH24*60</f>
        <v>6409</v>
      </c>
      <c r="BJ24" s="8">
        <f>IF(BE24&gt;0,(MIN(BG$3:BG$54)/BG24),"")</f>
        <v>0.62568263379622335</v>
      </c>
      <c r="BK24" s="9">
        <f>IF(BE24&gt;0,(ROUND(500*BJ24,4)),"")</f>
        <v>312.84129999999999</v>
      </c>
      <c r="BL24" s="13">
        <f>IF(BE24&gt;0,(_xlfn.RANK.EQ(BK24,BK$3:BK$54)),"")</f>
        <v>23</v>
      </c>
      <c r="BM24" s="17">
        <f>IF(AW24&gt;0,(AJ24+Z24+P24+AT24+BD24),"")</f>
        <v>219.273</v>
      </c>
      <c r="BN24" s="18">
        <f>IF(AW24&gt;0,(_xlfn.RANK.EQ(BM24,BM$3:BM$54)),"")</f>
        <v>16</v>
      </c>
      <c r="BO24" s="9"/>
      <c r="BP24" s="19">
        <f>IF(BE24&gt;0,(BK24+BM24),"")</f>
        <v>532.11429999999996</v>
      </c>
      <c r="BQ24" s="8">
        <f>IF(BE24&gt;0,(BP24/MAX(BP$3:BP$54)),"")</f>
        <v>0.56430137316360418</v>
      </c>
    </row>
    <row r="25" spans="1:69" x14ac:dyDescent="0.25">
      <c r="A25" s="4">
        <v>6</v>
      </c>
      <c r="B25" s="28" t="s">
        <v>75</v>
      </c>
      <c r="C25" s="28" t="s">
        <v>76</v>
      </c>
      <c r="D25" s="26" t="s">
        <v>33</v>
      </c>
      <c r="E25" s="18">
        <f>IF(BE25&gt;0,(_xlfn.RANK.EQ(BQ25,BQ$3:BQ$54)),"")</f>
        <v>22</v>
      </c>
      <c r="F25" s="29">
        <v>0.50416666666666665</v>
      </c>
      <c r="G25" s="27">
        <v>0</v>
      </c>
      <c r="H25" s="7">
        <f>G25/60</f>
        <v>0</v>
      </c>
      <c r="I25" s="26">
        <v>240</v>
      </c>
      <c r="J25" s="26">
        <v>0</v>
      </c>
      <c r="K25" s="26">
        <v>0</v>
      </c>
      <c r="L25" s="24">
        <v>0</v>
      </c>
      <c r="M25" s="26">
        <v>0</v>
      </c>
      <c r="N25" s="4">
        <f>IF(I25&gt;0,(I25+J25*$J$1+K25*$K$1+L25*$L$1+M25*$M$1),"")</f>
        <v>240</v>
      </c>
      <c r="O25" s="8">
        <f>IF(I25&gt;0,(MIN(N$3:N$54)/N25),"")</f>
        <v>0.34170833333333334</v>
      </c>
      <c r="P25" s="9">
        <f>IF(I25&gt;0,(ROUND(100*O25,4)),"")</f>
        <v>34.1708</v>
      </c>
      <c r="Q25" s="27">
        <v>0</v>
      </c>
      <c r="R25" s="7">
        <f>Q25/60</f>
        <v>0</v>
      </c>
      <c r="S25" s="26">
        <v>85.73</v>
      </c>
      <c r="T25" s="24">
        <v>0</v>
      </c>
      <c r="U25" s="26">
        <v>0</v>
      </c>
      <c r="V25" s="24">
        <v>0</v>
      </c>
      <c r="W25" s="26">
        <v>0</v>
      </c>
      <c r="X25" s="4">
        <f>IF(S25&gt;0,(S25+T25*$J$1+U25*$K$1+V25*$L$1+W25*$M$1),"")</f>
        <v>85.73</v>
      </c>
      <c r="Y25" s="8">
        <f>IF(S25&gt;0,(MIN(X$3:X$54)/X25),"")</f>
        <v>0.35775107896885572</v>
      </c>
      <c r="Z25" s="9">
        <f>IF(S25&gt;0,(ROUND(100*Y25,4)),"")</f>
        <v>35.775100000000002</v>
      </c>
      <c r="AA25" s="27">
        <v>0.375</v>
      </c>
      <c r="AB25" s="7">
        <f>AA25/60</f>
        <v>6.2500000000000003E-3</v>
      </c>
      <c r="AC25" s="26">
        <v>99.48</v>
      </c>
      <c r="AD25" s="26">
        <v>0</v>
      </c>
      <c r="AE25" s="26">
        <v>0</v>
      </c>
      <c r="AF25" s="24">
        <v>0</v>
      </c>
      <c r="AG25" s="26">
        <v>0</v>
      </c>
      <c r="AH25" s="4">
        <f>IF(AC25&gt;0,(AC25+AD25*$J$1+AE25*$K$1+AF25*$L$1+AG25*$M$1),"")</f>
        <v>99.48</v>
      </c>
      <c r="AI25" s="8">
        <f>IF(AC25&gt;0,(MIN(AH$3:AH$54)/AH25),"")</f>
        <v>0.50985122637716118</v>
      </c>
      <c r="AJ25" s="9">
        <f>IF(AC25&gt;0,(ROUND(100*AI25,4)),"")</f>
        <v>50.985100000000003</v>
      </c>
      <c r="AK25" s="27">
        <v>0.16666666666666666</v>
      </c>
      <c r="AL25" s="7">
        <f>AK25/60</f>
        <v>2.7777777777777775E-3</v>
      </c>
      <c r="AM25" s="26">
        <v>480</v>
      </c>
      <c r="AN25" s="26">
        <v>0</v>
      </c>
      <c r="AO25" s="26">
        <v>0</v>
      </c>
      <c r="AP25" s="24">
        <v>0</v>
      </c>
      <c r="AQ25" s="26">
        <v>0</v>
      </c>
      <c r="AR25" s="4">
        <f>IF(AM25&gt;0,(AM25+AN25*$J$1+AO25*$K$1+AP25*$L$1+AQ25*$M$1),"")</f>
        <v>480</v>
      </c>
      <c r="AS25" s="8">
        <f>IF(AM25&gt;0,(MIN(AR$3:AR$54)/AR25),"")</f>
        <v>0.29260416666666667</v>
      </c>
      <c r="AT25" s="9">
        <f>IF(AM25&gt;0,(ROUND(100*AS25,4)),"")</f>
        <v>29.260400000000001</v>
      </c>
      <c r="AU25" s="27">
        <v>0</v>
      </c>
      <c r="AV25" s="7">
        <f>AU25/60</f>
        <v>0</v>
      </c>
      <c r="AW25" s="26">
        <v>240</v>
      </c>
      <c r="AX25" s="26">
        <v>0</v>
      </c>
      <c r="AY25" s="26">
        <v>0</v>
      </c>
      <c r="AZ25" s="24">
        <v>0</v>
      </c>
      <c r="BA25" s="26">
        <v>0</v>
      </c>
      <c r="BB25" s="4">
        <f>IF(AW25&gt;0,(AW25+AX25*$J$1+AY25*$K$1+AZ25*$L$1+BA25*$M$1),"")</f>
        <v>240</v>
      </c>
      <c r="BC25" s="8">
        <f>IF(AW25&gt;0,(MIN(BB$3:BB$54)/BB25),"")</f>
        <v>0.33279166666666671</v>
      </c>
      <c r="BD25" s="9">
        <f>IF(AW25&gt;0,(ROUND(100*BC25,4)),"")</f>
        <v>33.279200000000003</v>
      </c>
      <c r="BE25" s="25">
        <v>0.57986111111111105</v>
      </c>
      <c r="BF25" s="26">
        <v>0</v>
      </c>
      <c r="BG25" s="7">
        <f>IF(BE25&gt;0,(BE25-F25-H25-R25-AB25-AV25-AL25+BF25*$BF$1/60/24),"")</f>
        <v>6.666666666666661E-2</v>
      </c>
      <c r="BH25" s="11">
        <f>IF(BE25&gt;0,(BG25*60*24),"")</f>
        <v>95.999999999999915</v>
      </c>
      <c r="BI25" s="11">
        <f>BH25*60</f>
        <v>5759.9999999999945</v>
      </c>
      <c r="BJ25" s="8">
        <f>IF(BE25&gt;0,(MIN(BG$3:BG$54)/BG25),"")</f>
        <v>0.69618055555555525</v>
      </c>
      <c r="BK25" s="9">
        <f>IF(BE25&gt;0,(ROUND(500*BJ25,4)),"")</f>
        <v>348.09030000000001</v>
      </c>
      <c r="BL25" s="13">
        <f>IF(BE25&gt;0,(_xlfn.RANK.EQ(BK25,BK$3:BK$54)),"")</f>
        <v>19</v>
      </c>
      <c r="BM25" s="17">
        <f>IF(AW25&gt;0,(AJ25+Z25+P25+AT25+BD25),"")</f>
        <v>183.47059999999999</v>
      </c>
      <c r="BN25" s="18">
        <f>IF(AW25&gt;0,(_xlfn.RANK.EQ(BM25,BM$3:BM$54)),"")</f>
        <v>20</v>
      </c>
      <c r="BO25" s="9"/>
      <c r="BP25" s="19">
        <f>IF(BE25&gt;0,(BK25+BM25),"")</f>
        <v>531.56089999999995</v>
      </c>
      <c r="BQ25" s="8">
        <f>IF(BE25&gt;0,(BP25/MAX(BP$3:BP$54)),"")</f>
        <v>0.56371449853928235</v>
      </c>
    </row>
    <row r="26" spans="1:69" x14ac:dyDescent="0.25">
      <c r="A26" s="4">
        <v>2</v>
      </c>
      <c r="B26" s="28" t="s">
        <v>44</v>
      </c>
      <c r="C26" s="28" t="s">
        <v>41</v>
      </c>
      <c r="D26" s="26" t="s">
        <v>33</v>
      </c>
      <c r="E26" s="18">
        <f>IF(BE26&gt;0,(_xlfn.RANK.EQ(BQ26,BQ$3:BQ$54)),"")</f>
        <v>23</v>
      </c>
      <c r="F26" s="29">
        <v>0.65277777777777779</v>
      </c>
      <c r="G26" s="27">
        <v>0</v>
      </c>
      <c r="H26" s="7">
        <f>G26/60</f>
        <v>0</v>
      </c>
      <c r="I26" s="26">
        <v>480</v>
      </c>
      <c r="J26" s="26">
        <v>0</v>
      </c>
      <c r="K26" s="26">
        <v>0</v>
      </c>
      <c r="L26" s="24">
        <v>0</v>
      </c>
      <c r="M26" s="26">
        <v>0</v>
      </c>
      <c r="N26" s="4">
        <f>IF(I26&gt;0,(I26+J26*$J$1+K26*$K$1+L26*$L$1+M26*$M$1),"")</f>
        <v>480</v>
      </c>
      <c r="O26" s="8">
        <f>IF(I26&gt;0,(MIN(N$3:N$54)/N26),"")</f>
        <v>0.17085416666666667</v>
      </c>
      <c r="P26" s="9">
        <f>IF(I26&gt;0,(ROUND(100*O26,4)),"")</f>
        <v>17.0854</v>
      </c>
      <c r="Q26" s="27">
        <v>0</v>
      </c>
      <c r="R26" s="7">
        <f>Q26/60</f>
        <v>0</v>
      </c>
      <c r="S26" s="26">
        <v>94.66</v>
      </c>
      <c r="T26" s="24">
        <v>0</v>
      </c>
      <c r="U26" s="26">
        <v>0</v>
      </c>
      <c r="V26" s="24">
        <v>0</v>
      </c>
      <c r="W26" s="26">
        <v>0</v>
      </c>
      <c r="X26" s="4">
        <f>IF(S26&gt;0,(S26+T26*$J$1+U26*$K$1+V26*$L$1+W26*$M$1),"")</f>
        <v>94.66</v>
      </c>
      <c r="Y26" s="8">
        <f>IF(S26&gt;0,(MIN(X$3:X$54)/X26),"")</f>
        <v>0.32400169025987746</v>
      </c>
      <c r="Z26" s="9">
        <f>IF(S26&gt;0,(ROUND(100*Y26,4)),"")</f>
        <v>32.400199999999998</v>
      </c>
      <c r="AA26" s="27">
        <v>0</v>
      </c>
      <c r="AB26" s="7">
        <f>AA26/60</f>
        <v>0</v>
      </c>
      <c r="AC26" s="26">
        <v>69</v>
      </c>
      <c r="AD26" s="26">
        <v>0</v>
      </c>
      <c r="AE26" s="26">
        <v>0</v>
      </c>
      <c r="AF26" s="24">
        <v>0</v>
      </c>
      <c r="AG26" s="26">
        <v>0</v>
      </c>
      <c r="AH26" s="4">
        <f>IF(AC26&gt;0,(AC26+AD26*$J$1+AE26*$K$1+AF26*$L$1+AG26*$M$1),"")</f>
        <v>69</v>
      </c>
      <c r="AI26" s="8">
        <f>IF(AC26&gt;0,(MIN(AH$3:AH$54)/AH26),"")</f>
        <v>0.73507246376811597</v>
      </c>
      <c r="AJ26" s="9">
        <f>IF(AC26&gt;0,(ROUND(100*AI26,4)),"")</f>
        <v>73.507199999999997</v>
      </c>
      <c r="AK26" s="27">
        <v>0</v>
      </c>
      <c r="AL26" s="7">
        <f>AK26/60</f>
        <v>0</v>
      </c>
      <c r="AM26" s="26">
        <v>420</v>
      </c>
      <c r="AN26" s="26">
        <v>0</v>
      </c>
      <c r="AO26" s="26">
        <v>0</v>
      </c>
      <c r="AP26" s="24">
        <v>0</v>
      </c>
      <c r="AQ26" s="26">
        <v>0</v>
      </c>
      <c r="AR26" s="4">
        <f>IF(AM26&gt;0,(AM26+AN26*$J$1+AO26*$K$1+AP26*$L$1+AQ26*$M$1),"")</f>
        <v>420</v>
      </c>
      <c r="AS26" s="8">
        <f>IF(AM26&gt;0,(MIN(AR$3:AR$54)/AR26),"")</f>
        <v>0.33440476190476187</v>
      </c>
      <c r="AT26" s="9">
        <f>IF(AM26&gt;0,(ROUND(100*AS26,4)),"")</f>
        <v>33.4405</v>
      </c>
      <c r="AU26" s="27">
        <v>0</v>
      </c>
      <c r="AV26" s="7">
        <f>AU26/60</f>
        <v>0</v>
      </c>
      <c r="AW26" s="26">
        <v>250</v>
      </c>
      <c r="AX26" s="26">
        <v>0</v>
      </c>
      <c r="AY26" s="26">
        <v>0</v>
      </c>
      <c r="AZ26" s="24">
        <v>0</v>
      </c>
      <c r="BA26" s="26">
        <v>0</v>
      </c>
      <c r="BB26" s="4">
        <f>IF(AW26&gt;0,(AW26+AX26*$J$1+AY26*$K$1+AZ26*$L$1+BA26*$M$1),"")</f>
        <v>250</v>
      </c>
      <c r="BC26" s="8">
        <f>IF(AW26&gt;0,(MIN(BB$3:BB$54)/BB26),"")</f>
        <v>0.31948000000000004</v>
      </c>
      <c r="BD26" s="9">
        <f>IF(AW26&gt;0,(ROUND(100*BC26,4)),"")</f>
        <v>31.948</v>
      </c>
      <c r="BE26" s="25">
        <v>0.72083333333333333</v>
      </c>
      <c r="BF26" s="26">
        <v>0</v>
      </c>
      <c r="BG26" s="7">
        <f>IF(BE26&gt;0,(BE26-F26-H26-R26-AB26-AV26-AL26+BF26*$BF$1/60/24),"")</f>
        <v>6.8055555555555536E-2</v>
      </c>
      <c r="BH26" s="11">
        <f>IF(BE26&gt;0,(BG26*60*24),"")</f>
        <v>97.999999999999972</v>
      </c>
      <c r="BI26" s="11">
        <f>BH26*60</f>
        <v>5879.9999999999982</v>
      </c>
      <c r="BJ26" s="8">
        <f>IF(BE26&gt;0,(MIN(BG$3:BG$54)/BG26),"")</f>
        <v>0.68197278911564563</v>
      </c>
      <c r="BK26" s="9">
        <f>IF(BE26&gt;0,(ROUND(500*BJ26,4)),"")</f>
        <v>340.9864</v>
      </c>
      <c r="BL26" s="13">
        <f>IF(BE26&gt;0,(_xlfn.RANK.EQ(BK26,BK$3:BK$54)),"")</f>
        <v>20</v>
      </c>
      <c r="BM26" s="17">
        <f>IF(AW26&gt;0,(AJ26+Z26+P26+AT26+BD26),"")</f>
        <v>188.38129999999998</v>
      </c>
      <c r="BN26" s="18">
        <f>IF(AW26&gt;0,(_xlfn.RANK.EQ(BM26,BM$3:BM$54)),"")</f>
        <v>18</v>
      </c>
      <c r="BO26" s="9"/>
      <c r="BP26" s="19">
        <f>IF(BE26&gt;0,(BK26+BM26),"")</f>
        <v>529.36770000000001</v>
      </c>
      <c r="BQ26" s="8">
        <f>IF(BE26&gt;0,(BP26/MAX(BP$3:BP$54)),"")</f>
        <v>0.56138863401802752</v>
      </c>
    </row>
    <row r="27" spans="1:69" x14ac:dyDescent="0.25">
      <c r="A27" s="4">
        <v>15</v>
      </c>
      <c r="B27" s="28" t="s">
        <v>45</v>
      </c>
      <c r="C27" s="28" t="s">
        <v>133</v>
      </c>
      <c r="D27" s="26" t="s">
        <v>33</v>
      </c>
      <c r="E27" s="18">
        <f>IF(BE27&gt;0,(_xlfn.RANK.EQ(BQ27,BQ$3:BQ$54)),"")</f>
        <v>24</v>
      </c>
      <c r="F27" s="29">
        <v>0.57222222222222219</v>
      </c>
      <c r="G27" s="27">
        <v>0</v>
      </c>
      <c r="H27" s="7">
        <f>G27/60</f>
        <v>0</v>
      </c>
      <c r="I27" s="26">
        <v>410</v>
      </c>
      <c r="J27" s="26">
        <v>0</v>
      </c>
      <c r="K27" s="26">
        <v>0</v>
      </c>
      <c r="L27" s="24">
        <v>0</v>
      </c>
      <c r="M27" s="26">
        <v>0</v>
      </c>
      <c r="N27" s="4">
        <f>IF(I27&gt;0,(I27+J27*$J$1+K27*$K$1+L27*$L$1+M27*$M$1),"")</f>
        <v>410</v>
      </c>
      <c r="O27" s="8">
        <f>IF(I27&gt;0,(MIN(N$3:N$54)/N27),"")</f>
        <v>0.20002439024390245</v>
      </c>
      <c r="P27" s="9">
        <f>IF(I27&gt;0,(ROUND(100*O27,4)),"")</f>
        <v>20.002400000000002</v>
      </c>
      <c r="Q27" s="27">
        <v>0</v>
      </c>
      <c r="R27" s="7">
        <f>Q27/60</f>
        <v>0</v>
      </c>
      <c r="S27" s="26">
        <v>123.15</v>
      </c>
      <c r="T27" s="24">
        <v>0</v>
      </c>
      <c r="U27" s="26">
        <v>0</v>
      </c>
      <c r="V27" s="24">
        <v>0</v>
      </c>
      <c r="W27" s="26">
        <v>0</v>
      </c>
      <c r="X27" s="4">
        <f>IF(S27&gt;0,(S27+T27*$J$1+U27*$K$1+V27*$L$1+W27*$M$1),"")</f>
        <v>123.15</v>
      </c>
      <c r="Y27" s="8">
        <f>IF(S27&gt;0,(MIN(X$3:X$54)/X27),"")</f>
        <v>0.24904587900933819</v>
      </c>
      <c r="Z27" s="9">
        <f>IF(S27&gt;0,(ROUND(100*Y27,4)),"")</f>
        <v>24.904599999999999</v>
      </c>
      <c r="AA27" s="27">
        <v>0</v>
      </c>
      <c r="AB27" s="7">
        <f>AA27/60</f>
        <v>0</v>
      </c>
      <c r="AC27" s="26">
        <v>330</v>
      </c>
      <c r="AD27" s="26">
        <v>0</v>
      </c>
      <c r="AE27" s="26">
        <v>0</v>
      </c>
      <c r="AF27" s="24">
        <v>0</v>
      </c>
      <c r="AG27" s="26">
        <v>0</v>
      </c>
      <c r="AH27" s="4">
        <f>IF(AC27&gt;0,(AC27+AD27*$J$1+AE27*$K$1+AF27*$L$1+AG27*$M$1),"")</f>
        <v>330</v>
      </c>
      <c r="AI27" s="8">
        <f>IF(AC27&gt;0,(MIN(AH$3:AH$54)/AH27),"")</f>
        <v>0.15369696969696969</v>
      </c>
      <c r="AJ27" s="9">
        <f>IF(AC27&gt;0,(ROUND(100*AI27,4)),"")</f>
        <v>15.3697</v>
      </c>
      <c r="AK27" s="27">
        <v>0</v>
      </c>
      <c r="AL27" s="7">
        <f>AK27/60</f>
        <v>0</v>
      </c>
      <c r="AM27" s="26">
        <v>550</v>
      </c>
      <c r="AN27" s="26">
        <v>0</v>
      </c>
      <c r="AO27" s="26">
        <v>0</v>
      </c>
      <c r="AP27" s="24">
        <v>0</v>
      </c>
      <c r="AQ27" s="26">
        <v>0</v>
      </c>
      <c r="AR27" s="4">
        <f>IF(AM27&gt;0,(AM27+AN27*$J$1+AO27*$K$1+AP27*$L$1+AQ27*$M$1),"")</f>
        <v>550</v>
      </c>
      <c r="AS27" s="8">
        <f>IF(AM27&gt;0,(MIN(AR$3:AR$54)/AR27),"")</f>
        <v>0.25536363636363635</v>
      </c>
      <c r="AT27" s="9">
        <f>IF(AM27&gt;0,(ROUND(100*AS27,4)),"")</f>
        <v>25.5364</v>
      </c>
      <c r="AU27" s="27">
        <v>0</v>
      </c>
      <c r="AV27" s="7">
        <f>AU27/60</f>
        <v>0</v>
      </c>
      <c r="AW27" s="26">
        <v>310</v>
      </c>
      <c r="AX27" s="26">
        <v>0</v>
      </c>
      <c r="AY27" s="26">
        <v>0</v>
      </c>
      <c r="AZ27" s="24">
        <v>0</v>
      </c>
      <c r="BA27" s="26">
        <v>0</v>
      </c>
      <c r="BB27" s="4">
        <f>IF(AW27&gt;0,(AW27+AX27*$J$1+AY27*$K$1+AZ27*$L$1+BA27*$M$1),"")</f>
        <v>310</v>
      </c>
      <c r="BC27" s="8">
        <f>IF(AW27&gt;0,(MIN(BB$3:BB$54)/BB27),"")</f>
        <v>0.25764516129032261</v>
      </c>
      <c r="BD27" s="9">
        <f>IF(AW27&gt;0,(ROUND(100*BC27,4)),"")</f>
        <v>25.764500000000002</v>
      </c>
      <c r="BE27" s="25">
        <v>0.64722222222222225</v>
      </c>
      <c r="BF27" s="26">
        <v>0</v>
      </c>
      <c r="BG27" s="7">
        <f>IF(BE27&gt;0,(BE27-F27-H27-R27-AB27-AV27-AL27+BF27*$BF$1/60/24),"")</f>
        <v>7.5000000000000067E-2</v>
      </c>
      <c r="BH27" s="11">
        <f>IF(BE27&gt;0,(BG27*60*24),"")</f>
        <v>108.00000000000009</v>
      </c>
      <c r="BI27" s="11">
        <f>BH27*60</f>
        <v>6480.0000000000055</v>
      </c>
      <c r="BJ27" s="8">
        <f>IF(BE27&gt;0,(MIN(BG$3:BG$54)/BG27),"")</f>
        <v>0.61882716049382591</v>
      </c>
      <c r="BK27" s="9">
        <f>IF(BE27&gt;0,(ROUND(500*BJ27,4)),"")</f>
        <v>309.41359999999997</v>
      </c>
      <c r="BL27" s="13">
        <f>IF(BE27&gt;0,(_xlfn.RANK.EQ(BK27,BK$3:BK$54)),"")</f>
        <v>24</v>
      </c>
      <c r="BM27" s="17">
        <f>IF(AW27&gt;0,(AJ27+Z27+P27+AT27+BD27),"")</f>
        <v>111.57759999999999</v>
      </c>
      <c r="BN27" s="18">
        <f>IF(AW27&gt;0,(_xlfn.RANK.EQ(BM27,BM$3:BM$54)),"")</f>
        <v>24</v>
      </c>
      <c r="BO27" s="9"/>
      <c r="BP27" s="19">
        <f>IF(BE27&gt;0,(BK27+BM27),"")</f>
        <v>420.99119999999994</v>
      </c>
      <c r="BQ27" s="8">
        <f>IF(BE27&gt;0,(BP27/MAX(BP$3:BP$54)),"")</f>
        <v>0.44645654561396581</v>
      </c>
    </row>
    <row r="29" spans="1:69" ht="18.75" x14ac:dyDescent="0.3">
      <c r="B29" s="40" t="s">
        <v>168</v>
      </c>
      <c r="C29" s="30"/>
      <c r="D29" s="37">
        <v>23</v>
      </c>
      <c r="G29" s="31"/>
      <c r="H29" s="7"/>
      <c r="I29" s="11"/>
      <c r="N29" s="11"/>
      <c r="Q29" s="31"/>
      <c r="R29" s="7"/>
      <c r="S29" s="11"/>
      <c r="X29" s="11"/>
      <c r="AA29" s="31"/>
      <c r="AB29" s="7"/>
      <c r="AC29" s="11"/>
      <c r="AH29" s="11"/>
      <c r="AK29" s="31"/>
      <c r="AL29" s="7"/>
      <c r="AM29" s="11"/>
      <c r="AR29" s="11"/>
      <c r="AU29" s="31"/>
      <c r="AV29" s="7"/>
      <c r="AW29" s="11"/>
      <c r="BB29" s="11"/>
      <c r="BF29" s="31"/>
      <c r="BG29" s="7"/>
      <c r="BH29" s="11"/>
      <c r="BI29" s="11"/>
    </row>
    <row r="30" spans="1:69" ht="18.75" x14ac:dyDescent="0.3">
      <c r="B30" s="40" t="s">
        <v>169</v>
      </c>
      <c r="D30" s="37">
        <v>2</v>
      </c>
      <c r="G30" s="31"/>
      <c r="H30" s="7"/>
      <c r="I30" s="11"/>
      <c r="N30" s="11"/>
      <c r="Q30" s="31"/>
      <c r="R30" s="7"/>
      <c r="S30" s="11"/>
      <c r="X30" s="11"/>
      <c r="AA30" s="31"/>
      <c r="AB30" s="7"/>
      <c r="AC30" s="11"/>
      <c r="AH30" s="11"/>
      <c r="AK30" s="31"/>
      <c r="AL30" s="7"/>
      <c r="AM30" s="11"/>
      <c r="AR30" s="11"/>
      <c r="AU30" s="31"/>
      <c r="AV30" s="7"/>
      <c r="AW30" s="11"/>
      <c r="BB30" s="11"/>
      <c r="BF30" s="31"/>
      <c r="BG30" s="7"/>
      <c r="BH30" s="11"/>
      <c r="BI30" s="11"/>
    </row>
    <row r="31" spans="1:69" ht="18.75" x14ac:dyDescent="0.3">
      <c r="B31" s="40" t="s">
        <v>166</v>
      </c>
      <c r="D31" s="37">
        <v>66.8</v>
      </c>
      <c r="E31" s="38" t="s">
        <v>20</v>
      </c>
      <c r="G31" s="31"/>
      <c r="H31" s="7"/>
      <c r="I31" s="11"/>
      <c r="N31" s="11"/>
      <c r="Q31" s="31"/>
      <c r="R31" s="7"/>
      <c r="S31" s="11"/>
      <c r="X31" s="11"/>
      <c r="AA31" s="31"/>
      <c r="AB31" s="7"/>
      <c r="AC31" s="11"/>
      <c r="AH31" s="11"/>
      <c r="AK31" s="31"/>
      <c r="AL31" s="7"/>
      <c r="AM31" s="11"/>
      <c r="AR31" s="11"/>
      <c r="AU31" s="31"/>
      <c r="AV31" s="7"/>
      <c r="AW31" s="11"/>
      <c r="BB31" s="11"/>
      <c r="BF31" s="31"/>
      <c r="BG31" s="7"/>
      <c r="BH31" s="11"/>
      <c r="BI31" s="11"/>
    </row>
    <row r="32" spans="1:69" ht="18.75" x14ac:dyDescent="0.3">
      <c r="B32" s="40" t="s">
        <v>167</v>
      </c>
      <c r="D32" s="49">
        <f>AVERAGE(BH4:BH27)</f>
        <v>85.840277777777757</v>
      </c>
      <c r="E32" s="38" t="s">
        <v>20</v>
      </c>
    </row>
  </sheetData>
  <sortState ref="A4:BQ27">
    <sortCondition ref="E4:E27"/>
  </sortState>
  <mergeCells count="5">
    <mergeCell ref="G2:P2"/>
    <mergeCell ref="Q2:Z2"/>
    <mergeCell ref="AA2:AJ2"/>
    <mergeCell ref="AK2:AT2"/>
    <mergeCell ref="AU2:BD2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L49"/>
  <sheetViews>
    <sheetView workbookViewId="0">
      <pane xSplit="3" ySplit="3" topLeftCell="D4" activePane="bottomRight" state="frozen"/>
      <selection pane="topRight" activeCell="D1" sqref="D1"/>
      <selection pane="bottomLeft" activeCell="A4" sqref="A4"/>
      <selection pane="bottomRight" activeCell="N49" sqref="N49"/>
    </sheetView>
  </sheetViews>
  <sheetFormatPr defaultRowHeight="15" x14ac:dyDescent="0.25"/>
  <cols>
    <col min="1" max="1" width="12.28515625" hidden="1" customWidth="1"/>
    <col min="2" max="2" width="10.5703125" bestFit="1" customWidth="1"/>
    <col min="3" max="3" width="11.42578125" customWidth="1"/>
    <col min="4" max="4" width="7.7109375" bestFit="1" customWidth="1"/>
    <col min="8" max="8" width="12.7109375" customWidth="1"/>
    <col min="10" max="12" width="0" hidden="1" customWidth="1"/>
    <col min="13" max="13" width="10.7109375" hidden="1" customWidth="1"/>
    <col min="18" max="18" width="12.7109375" customWidth="1"/>
    <col min="20" max="22" width="0" hidden="1" customWidth="1"/>
    <col min="23" max="23" width="10.7109375" hidden="1" customWidth="1"/>
    <col min="28" max="28" width="12.7109375" customWidth="1"/>
    <col min="30" max="32" width="0" hidden="1" customWidth="1"/>
    <col min="33" max="33" width="10.7109375" hidden="1" customWidth="1"/>
    <col min="38" max="38" width="12.7109375" customWidth="1"/>
    <col min="39" max="39" width="12.7109375" bestFit="1" customWidth="1"/>
    <col min="40" max="42" width="0" hidden="1" customWidth="1"/>
    <col min="43" max="43" width="10.7109375" hidden="1" customWidth="1"/>
    <col min="48" max="48" width="12.7109375" customWidth="1"/>
    <col min="50" max="52" width="0" hidden="1" customWidth="1"/>
    <col min="53" max="53" width="10.7109375" hidden="1" customWidth="1"/>
    <col min="58" max="58" width="12.7109375" customWidth="1"/>
    <col min="60" max="62" width="0" hidden="1" customWidth="1"/>
    <col min="63" max="63" width="10.7109375" hidden="1" customWidth="1"/>
    <col min="68" max="68" width="12.7109375" customWidth="1"/>
    <col min="70" max="72" width="0" hidden="1" customWidth="1"/>
    <col min="73" max="73" width="10.7109375" hidden="1" customWidth="1"/>
    <col min="77" max="77" width="12.7109375" customWidth="1"/>
    <col min="79" max="79" width="12.7109375" customWidth="1"/>
  </cols>
  <sheetData>
    <row r="1" spans="1:89" x14ac:dyDescent="0.25">
      <c r="A1" s="20" t="s">
        <v>13</v>
      </c>
      <c r="D1" s="4"/>
      <c r="F1" s="4"/>
      <c r="G1" s="4"/>
      <c r="H1" s="4"/>
      <c r="I1" s="4"/>
      <c r="J1" s="4">
        <v>10</v>
      </c>
      <c r="K1" s="4">
        <v>30</v>
      </c>
      <c r="L1" s="4">
        <v>40</v>
      </c>
      <c r="M1" s="4">
        <v>15</v>
      </c>
      <c r="N1" s="4"/>
      <c r="O1" s="4"/>
      <c r="P1" s="4"/>
      <c r="Q1" s="4"/>
      <c r="T1" s="4">
        <f>J1</f>
        <v>10</v>
      </c>
      <c r="U1" s="4">
        <f t="shared" ref="U1:W1" si="0">K1</f>
        <v>30</v>
      </c>
      <c r="V1" s="4">
        <f t="shared" si="0"/>
        <v>40</v>
      </c>
      <c r="W1" s="4">
        <f t="shared" si="0"/>
        <v>15</v>
      </c>
      <c r="AD1" s="4">
        <f>T1</f>
        <v>10</v>
      </c>
      <c r="AE1" s="4">
        <f t="shared" ref="AE1:AG1" si="1">U1</f>
        <v>30</v>
      </c>
      <c r="AF1" s="4">
        <f t="shared" si="1"/>
        <v>40</v>
      </c>
      <c r="AG1" s="4">
        <f t="shared" si="1"/>
        <v>15</v>
      </c>
      <c r="AN1" s="4">
        <f>AD1</f>
        <v>10</v>
      </c>
      <c r="AO1" s="4">
        <f t="shared" ref="AO1:AQ1" si="2">AE1</f>
        <v>30</v>
      </c>
      <c r="AP1" s="4">
        <f t="shared" si="2"/>
        <v>40</v>
      </c>
      <c r="AQ1" s="4">
        <f t="shared" si="2"/>
        <v>15</v>
      </c>
      <c r="AX1" s="4">
        <f>AN1</f>
        <v>10</v>
      </c>
      <c r="AY1" s="4">
        <f t="shared" ref="AY1:BA1" si="3">AO1</f>
        <v>30</v>
      </c>
      <c r="AZ1" s="4">
        <f t="shared" si="3"/>
        <v>40</v>
      </c>
      <c r="BA1" s="4">
        <f t="shared" si="3"/>
        <v>15</v>
      </c>
      <c r="BH1" s="4">
        <f>AX1</f>
        <v>10</v>
      </c>
      <c r="BI1" s="4">
        <f t="shared" ref="BI1:BK1" si="4">AY1</f>
        <v>30</v>
      </c>
      <c r="BJ1" s="4">
        <f t="shared" si="4"/>
        <v>40</v>
      </c>
      <c r="BK1" s="4">
        <f t="shared" si="4"/>
        <v>15</v>
      </c>
      <c r="BR1" s="4">
        <f>BH1</f>
        <v>10</v>
      </c>
      <c r="BS1" s="4">
        <f t="shared" ref="BS1:BU1" si="5">BI1</f>
        <v>30</v>
      </c>
      <c r="BT1" s="4">
        <f t="shared" si="5"/>
        <v>40</v>
      </c>
      <c r="BU1" s="4">
        <f t="shared" si="5"/>
        <v>15</v>
      </c>
      <c r="BZ1" s="4">
        <v>30</v>
      </c>
      <c r="CA1" s="4" t="s">
        <v>20</v>
      </c>
    </row>
    <row r="2" spans="1:89" x14ac:dyDescent="0.25">
      <c r="A2" s="4"/>
      <c r="D2" s="4"/>
      <c r="E2" s="16"/>
      <c r="F2" s="6"/>
      <c r="G2" s="33" t="s">
        <v>14</v>
      </c>
      <c r="H2" s="34"/>
      <c r="I2" s="34"/>
      <c r="J2" s="34"/>
      <c r="K2" s="34"/>
      <c r="L2" s="34"/>
      <c r="M2" s="34"/>
      <c r="N2" s="34"/>
      <c r="O2" s="34"/>
      <c r="P2" s="35"/>
      <c r="Q2" s="33" t="s">
        <v>16</v>
      </c>
      <c r="R2" s="34"/>
      <c r="S2" s="34"/>
      <c r="T2" s="34"/>
      <c r="U2" s="34"/>
      <c r="V2" s="34"/>
      <c r="W2" s="34"/>
      <c r="X2" s="34"/>
      <c r="Y2" s="34"/>
      <c r="Z2" s="35"/>
      <c r="AA2" s="33" t="s">
        <v>17</v>
      </c>
      <c r="AB2" s="34"/>
      <c r="AC2" s="34"/>
      <c r="AD2" s="34"/>
      <c r="AE2" s="34"/>
      <c r="AF2" s="34"/>
      <c r="AG2" s="34"/>
      <c r="AH2" s="34"/>
      <c r="AI2" s="34"/>
      <c r="AJ2" s="35"/>
      <c r="AK2" s="33" t="s">
        <v>31</v>
      </c>
      <c r="AL2" s="34"/>
      <c r="AM2" s="34"/>
      <c r="AN2" s="34"/>
      <c r="AO2" s="34"/>
      <c r="AP2" s="34"/>
      <c r="AQ2" s="34"/>
      <c r="AR2" s="34"/>
      <c r="AS2" s="34"/>
      <c r="AT2" s="35"/>
      <c r="AU2" s="33" t="s">
        <v>32</v>
      </c>
      <c r="AV2" s="34"/>
      <c r="AW2" s="34"/>
      <c r="AX2" s="34"/>
      <c r="AY2" s="34"/>
      <c r="AZ2" s="34"/>
      <c r="BA2" s="34"/>
      <c r="BB2" s="34"/>
      <c r="BC2" s="34"/>
      <c r="BD2" s="35"/>
      <c r="BE2" s="33" t="s">
        <v>35</v>
      </c>
      <c r="BF2" s="34"/>
      <c r="BG2" s="34"/>
      <c r="BH2" s="34"/>
      <c r="BI2" s="34"/>
      <c r="BJ2" s="34"/>
      <c r="BK2" s="34"/>
      <c r="BL2" s="34"/>
      <c r="BM2" s="34"/>
      <c r="BN2" s="35"/>
      <c r="BO2" s="33" t="s">
        <v>36</v>
      </c>
      <c r="BP2" s="34"/>
      <c r="BQ2" s="34"/>
      <c r="BR2" s="34"/>
      <c r="BS2" s="34"/>
      <c r="BT2" s="34"/>
      <c r="BU2" s="34"/>
      <c r="BV2" s="34"/>
      <c r="BW2" s="34"/>
      <c r="BX2" s="35"/>
      <c r="BY2" s="10"/>
      <c r="BZ2" s="4"/>
      <c r="CA2" s="4"/>
      <c r="CG2" s="15"/>
      <c r="CH2" s="16"/>
      <c r="CI2" s="16"/>
      <c r="CJ2" s="16"/>
      <c r="CK2" s="16"/>
    </row>
    <row r="3" spans="1:89" ht="60" x14ac:dyDescent="0.25">
      <c r="A3" s="21" t="s">
        <v>0</v>
      </c>
      <c r="B3" s="22" t="s">
        <v>1</v>
      </c>
      <c r="C3" s="22" t="s">
        <v>2</v>
      </c>
      <c r="D3" s="23" t="s">
        <v>30</v>
      </c>
      <c r="E3" s="2" t="s">
        <v>28</v>
      </c>
      <c r="F3" s="1" t="s">
        <v>15</v>
      </c>
      <c r="G3" s="1" t="s">
        <v>3</v>
      </c>
      <c r="H3" s="2" t="s">
        <v>4</v>
      </c>
      <c r="I3" s="2" t="s">
        <v>5</v>
      </c>
      <c r="J3" s="3" t="s">
        <v>6</v>
      </c>
      <c r="K3" s="3" t="s">
        <v>10</v>
      </c>
      <c r="L3" s="3" t="s">
        <v>12</v>
      </c>
      <c r="M3" s="3" t="s">
        <v>11</v>
      </c>
      <c r="N3" s="2" t="s">
        <v>7</v>
      </c>
      <c r="O3" s="3" t="s">
        <v>8</v>
      </c>
      <c r="P3" s="5" t="s">
        <v>9</v>
      </c>
      <c r="Q3" s="1" t="s">
        <v>3</v>
      </c>
      <c r="R3" s="2" t="s">
        <v>4</v>
      </c>
      <c r="S3" s="2" t="s">
        <v>5</v>
      </c>
      <c r="T3" s="3" t="s">
        <v>6</v>
      </c>
      <c r="U3" s="3" t="s">
        <v>10</v>
      </c>
      <c r="V3" s="3" t="s">
        <v>12</v>
      </c>
      <c r="W3" s="3" t="s">
        <v>11</v>
      </c>
      <c r="X3" s="2" t="s">
        <v>7</v>
      </c>
      <c r="Y3" s="3" t="s">
        <v>8</v>
      </c>
      <c r="Z3" s="5" t="s">
        <v>9</v>
      </c>
      <c r="AA3" s="1" t="s">
        <v>3</v>
      </c>
      <c r="AB3" s="2" t="s">
        <v>4</v>
      </c>
      <c r="AC3" s="2" t="s">
        <v>5</v>
      </c>
      <c r="AD3" s="3" t="s">
        <v>6</v>
      </c>
      <c r="AE3" s="3" t="s">
        <v>10</v>
      </c>
      <c r="AF3" s="3" t="s">
        <v>12</v>
      </c>
      <c r="AG3" s="3" t="s">
        <v>11</v>
      </c>
      <c r="AH3" s="2" t="s">
        <v>7</v>
      </c>
      <c r="AI3" s="3" t="s">
        <v>8</v>
      </c>
      <c r="AJ3" s="5" t="s">
        <v>9</v>
      </c>
      <c r="AK3" s="1" t="s">
        <v>3</v>
      </c>
      <c r="AL3" s="2" t="s">
        <v>4</v>
      </c>
      <c r="AM3" s="2" t="s">
        <v>5</v>
      </c>
      <c r="AN3" s="3" t="s">
        <v>6</v>
      </c>
      <c r="AO3" s="3" t="s">
        <v>10</v>
      </c>
      <c r="AP3" s="3" t="s">
        <v>12</v>
      </c>
      <c r="AQ3" s="3" t="s">
        <v>11</v>
      </c>
      <c r="AR3" s="2" t="s">
        <v>7</v>
      </c>
      <c r="AS3" s="3" t="s">
        <v>8</v>
      </c>
      <c r="AT3" s="5" t="s">
        <v>9</v>
      </c>
      <c r="AU3" s="1" t="s">
        <v>3</v>
      </c>
      <c r="AV3" s="2" t="s">
        <v>4</v>
      </c>
      <c r="AW3" s="2" t="s">
        <v>5</v>
      </c>
      <c r="AX3" s="3" t="s">
        <v>6</v>
      </c>
      <c r="AY3" s="3" t="s">
        <v>10</v>
      </c>
      <c r="AZ3" s="3" t="s">
        <v>12</v>
      </c>
      <c r="BA3" s="3" t="s">
        <v>11</v>
      </c>
      <c r="BB3" s="2" t="s">
        <v>7</v>
      </c>
      <c r="BC3" s="3" t="s">
        <v>8</v>
      </c>
      <c r="BD3" s="5" t="s">
        <v>9</v>
      </c>
      <c r="BE3" s="1" t="s">
        <v>3</v>
      </c>
      <c r="BF3" s="2" t="s">
        <v>4</v>
      </c>
      <c r="BG3" s="2" t="s">
        <v>5</v>
      </c>
      <c r="BH3" s="3" t="s">
        <v>6</v>
      </c>
      <c r="BI3" s="3" t="s">
        <v>10</v>
      </c>
      <c r="BJ3" s="3" t="s">
        <v>12</v>
      </c>
      <c r="BK3" s="3" t="s">
        <v>11</v>
      </c>
      <c r="BL3" s="2" t="s">
        <v>7</v>
      </c>
      <c r="BM3" s="3" t="s">
        <v>8</v>
      </c>
      <c r="BN3" s="5" t="s">
        <v>9</v>
      </c>
      <c r="BO3" s="1" t="s">
        <v>3</v>
      </c>
      <c r="BP3" s="2" t="s">
        <v>4</v>
      </c>
      <c r="BQ3" s="2" t="s">
        <v>5</v>
      </c>
      <c r="BR3" s="3" t="s">
        <v>6</v>
      </c>
      <c r="BS3" s="3" t="s">
        <v>10</v>
      </c>
      <c r="BT3" s="3" t="s">
        <v>12</v>
      </c>
      <c r="BU3" s="3" t="s">
        <v>11</v>
      </c>
      <c r="BV3" s="2" t="s">
        <v>7</v>
      </c>
      <c r="BW3" s="3" t="s">
        <v>8</v>
      </c>
      <c r="BX3" s="5" t="s">
        <v>9</v>
      </c>
      <c r="BY3" s="1" t="s">
        <v>19</v>
      </c>
      <c r="BZ3" s="14" t="s">
        <v>18</v>
      </c>
      <c r="CA3" s="14" t="s">
        <v>21</v>
      </c>
      <c r="CB3" s="14" t="s">
        <v>22</v>
      </c>
      <c r="CC3" s="14"/>
      <c r="CD3" s="3" t="s">
        <v>8</v>
      </c>
      <c r="CE3" s="2" t="s">
        <v>9</v>
      </c>
      <c r="CF3" s="12" t="s">
        <v>23</v>
      </c>
      <c r="CG3" s="2" t="s">
        <v>24</v>
      </c>
      <c r="CH3" s="2" t="s">
        <v>25</v>
      </c>
      <c r="CI3" s="2"/>
      <c r="CJ3" s="2" t="s">
        <v>26</v>
      </c>
      <c r="CK3" s="2" t="s">
        <v>27</v>
      </c>
    </row>
    <row r="4" spans="1:89" x14ac:dyDescent="0.25">
      <c r="A4" s="4">
        <v>16</v>
      </c>
      <c r="B4" s="28" t="s">
        <v>95</v>
      </c>
      <c r="C4" s="28" t="s">
        <v>96</v>
      </c>
      <c r="D4" s="26" t="s">
        <v>33</v>
      </c>
      <c r="E4" s="18">
        <f>IF(BY4&gt;0,(_xlfn.RANK.EQ(CK4,CK$3:CK$63)),"")</f>
        <v>1</v>
      </c>
      <c r="F4" s="29">
        <v>0.93541666666666667</v>
      </c>
      <c r="G4" s="27">
        <v>0</v>
      </c>
      <c r="H4" s="7">
        <f>G4/60</f>
        <v>0</v>
      </c>
      <c r="I4" s="26">
        <v>62.72</v>
      </c>
      <c r="J4" s="26">
        <v>0</v>
      </c>
      <c r="K4" s="26">
        <v>0</v>
      </c>
      <c r="L4" s="24">
        <v>0</v>
      </c>
      <c r="M4" s="26">
        <v>0</v>
      </c>
      <c r="N4" s="4">
        <f>IF(I4&gt;0,(I4+J4*$J$1+K4*$K$1+L4*$L$1+M4*$M$1),"")</f>
        <v>62.72</v>
      </c>
      <c r="O4" s="8">
        <f>IF(I4&gt;0,(MIN(N$3:N$63)/N4),"")</f>
        <v>1</v>
      </c>
      <c r="P4" s="9">
        <f>IF(I4&gt;0,(ROUND(100*O4,4)),"")</f>
        <v>100</v>
      </c>
      <c r="Q4" s="27">
        <v>8.6111111111111124E-2</v>
      </c>
      <c r="R4" s="7">
        <f>Q4/60</f>
        <v>1.4351851851851854E-3</v>
      </c>
      <c r="S4" s="26">
        <v>30.28</v>
      </c>
      <c r="T4" s="24">
        <v>0</v>
      </c>
      <c r="U4" s="26">
        <v>0</v>
      </c>
      <c r="V4" s="24">
        <v>0</v>
      </c>
      <c r="W4" s="26">
        <v>0</v>
      </c>
      <c r="X4" s="4">
        <f>IF(S4&gt;0,(S4+T4*$J$1+U4*$K$1+V4*$L$1+W4*$M$1),"")</f>
        <v>30.28</v>
      </c>
      <c r="Y4" s="8">
        <f>IF(S4&gt;0,(MIN(X$3:X$63)/X4),"")</f>
        <v>0.75561426684280042</v>
      </c>
      <c r="Z4" s="9">
        <f>IF(S4&gt;0,(ROUND(100*Y4,4)),"")</f>
        <v>75.561400000000006</v>
      </c>
      <c r="AA4" s="27">
        <v>7.6388888888888895E-2</v>
      </c>
      <c r="AB4" s="7">
        <f>AA4/60</f>
        <v>1.2731481481481483E-3</v>
      </c>
      <c r="AC4" s="26">
        <v>58.42</v>
      </c>
      <c r="AD4" s="26">
        <v>0</v>
      </c>
      <c r="AE4" s="26">
        <v>0</v>
      </c>
      <c r="AF4" s="24">
        <v>0</v>
      </c>
      <c r="AG4" s="26">
        <v>0</v>
      </c>
      <c r="AH4" s="4">
        <f>IF(AC4&gt;0,(AC4+AD4*$J$1+AE4*$K$1+AF4*$L$1+AG4*$M$1),"")</f>
        <v>58.42</v>
      </c>
      <c r="AI4" s="8">
        <f>IF(AC4&gt;0,(MIN(AH$3:AH$63)/AH4),"")</f>
        <v>0.72389592605272168</v>
      </c>
      <c r="AJ4" s="9">
        <f>IF(AC4&gt;0,(ROUND(100*AI4,4)),"")</f>
        <v>72.389600000000002</v>
      </c>
      <c r="AK4" s="27">
        <v>0.12152777777777778</v>
      </c>
      <c r="AL4" s="7">
        <f>AK4/60</f>
        <v>2.0254629629629629E-3</v>
      </c>
      <c r="AM4" s="26">
        <v>390</v>
      </c>
      <c r="AN4" s="26">
        <v>0</v>
      </c>
      <c r="AO4" s="26">
        <v>0</v>
      </c>
      <c r="AP4" s="24">
        <v>0</v>
      </c>
      <c r="AQ4" s="26">
        <v>0</v>
      </c>
      <c r="AR4" s="4">
        <f>IF(AM4&gt;0,(AM4+AN4*$J$1+AO4*$K$1+AP4*$L$1+AQ4*$M$1),"")</f>
        <v>390</v>
      </c>
      <c r="AS4" s="8">
        <f>IF(AM4&gt;0,(MIN(AR$3:AR$63)/AR4),"")</f>
        <v>0.28761538461538461</v>
      </c>
      <c r="AT4" s="9">
        <f>IF(AM4&gt;0,(ROUND(100*AS4,4)),"")</f>
        <v>28.761500000000002</v>
      </c>
      <c r="AU4" s="27">
        <v>0</v>
      </c>
      <c r="AV4" s="7">
        <f>AU4/60</f>
        <v>0</v>
      </c>
      <c r="AW4" s="26">
        <v>86.33</v>
      </c>
      <c r="AX4" s="26">
        <v>0</v>
      </c>
      <c r="AY4" s="24">
        <v>0</v>
      </c>
      <c r="AZ4" s="24">
        <v>0</v>
      </c>
      <c r="BA4" s="26">
        <v>0</v>
      </c>
      <c r="BB4" s="4">
        <f>IF(AW4&gt;0,(AW4+AX4*$J$1+AY4*$K$1+AZ4*$L$1+BA4*$M$1),"")</f>
        <v>86.33</v>
      </c>
      <c r="BC4" s="8">
        <f>IF(AW4&gt;0,(MIN(BB$3:BB$63)/BB4),"")</f>
        <v>0.76879416193675443</v>
      </c>
      <c r="BD4" s="9">
        <f>IF(AW4&gt;0,(ROUND(100*BC4,4)),"")</f>
        <v>76.879400000000004</v>
      </c>
      <c r="BE4" s="27">
        <v>0.28263888888888888</v>
      </c>
      <c r="BF4" s="7">
        <f>BE4/60</f>
        <v>4.7106481481481478E-3</v>
      </c>
      <c r="BG4" s="26">
        <v>68.17</v>
      </c>
      <c r="BH4" s="26">
        <v>0</v>
      </c>
      <c r="BI4" s="26">
        <v>0</v>
      </c>
      <c r="BJ4" s="24">
        <v>0</v>
      </c>
      <c r="BK4" s="26">
        <v>0</v>
      </c>
      <c r="BL4" s="4">
        <f>IF(BG4&gt;0,(BG4+BH4*$J$1+BI4*$K$1+BJ4*$L$1+BK4*$M$1),"")</f>
        <v>68.17</v>
      </c>
      <c r="BM4" s="8">
        <f>IF(BG4&gt;0,(MIN(BL$3:BL$63)/BL4),"")</f>
        <v>0.75458412791550533</v>
      </c>
      <c r="BN4" s="9">
        <f>IF(BG4&gt;0,(ROUND(100*BM4,4)),"")</f>
        <v>75.458399999999997</v>
      </c>
      <c r="BO4" s="27">
        <v>0.14930555555555555</v>
      </c>
      <c r="BP4" s="7">
        <f>BO4/60</f>
        <v>2.488425925925926E-3</v>
      </c>
      <c r="BQ4" s="26">
        <v>48.86</v>
      </c>
      <c r="BR4" s="24">
        <v>0</v>
      </c>
      <c r="BS4" s="26">
        <v>0</v>
      </c>
      <c r="BT4" s="26">
        <v>0</v>
      </c>
      <c r="BU4" s="26">
        <v>0</v>
      </c>
      <c r="BV4" s="4">
        <f>IF(BQ4&gt;0,(BQ4+BR4*$J$1+BS4*$K$1+BT4*$L$1+BU4*$M$1),"")</f>
        <v>48.86</v>
      </c>
      <c r="BW4" s="8">
        <f>IF(BQ4&gt;0,(MIN(BV$3:BV$63)/BV4),"")</f>
        <v>1</v>
      </c>
      <c r="BX4" s="9">
        <f>IF(BQ4&gt;0,(ROUND(100*BW4,4)),"")</f>
        <v>100</v>
      </c>
      <c r="BY4" s="25">
        <v>0.99375000000000002</v>
      </c>
      <c r="BZ4" s="26">
        <v>0</v>
      </c>
      <c r="CA4" s="7">
        <f>IF(BY4&gt;0,(BY4-F4-H4-R4-AB4-AV4-AL4-BP4-BF4+BZ4*$BZ$1/60/24),"")</f>
        <v>4.6400462962962977E-2</v>
      </c>
      <c r="CB4" s="11">
        <f>IF(BY4&gt;0,(CA4*60*24),"")</f>
        <v>66.816666666666691</v>
      </c>
      <c r="CC4" s="11">
        <f>CB4*60</f>
        <v>4009.0000000000014</v>
      </c>
      <c r="CD4" s="8">
        <f>IF(BY4&gt;0,(MIN(CA$3:CA$63)/CA4),"")</f>
        <v>1</v>
      </c>
      <c r="CE4" s="9">
        <f>IF(BY4&gt;0,(ROUND(700*CD4,4)),"")</f>
        <v>700</v>
      </c>
      <c r="CF4" s="13">
        <f>IF(BY4&gt;0,(_xlfn.RANK.EQ(CE4,CE$3:CE$63)),"")</f>
        <v>1</v>
      </c>
      <c r="CG4" s="17">
        <f>IF(BQ4&gt;0,(AJ4+Z4+P4+AT4+BD4+BN4+BX4),"")</f>
        <v>529.05029999999999</v>
      </c>
      <c r="CH4" s="18">
        <f>IF(BQ4&gt;0,(_xlfn.RANK.EQ(CG4,CG$3:CG$63)),"")</f>
        <v>3</v>
      </c>
      <c r="CI4" s="9"/>
      <c r="CJ4" s="19">
        <f>IF(BY4&gt;0,(CE4+CG4),"")</f>
        <v>1229.0502999999999</v>
      </c>
      <c r="CK4" s="8">
        <f>IF(BY4&gt;0,(CJ4/MAX(CJ$3:CJ$63)),"")</f>
        <v>1</v>
      </c>
    </row>
    <row r="5" spans="1:89" x14ac:dyDescent="0.25">
      <c r="A5" s="4">
        <v>21</v>
      </c>
      <c r="B5" s="28" t="s">
        <v>102</v>
      </c>
      <c r="C5" s="28" t="s">
        <v>103</v>
      </c>
      <c r="D5" s="26" t="s">
        <v>33</v>
      </c>
      <c r="E5" s="18">
        <f>IF(BY5&gt;0,(_xlfn.RANK.EQ(CK5,CK$3:CK$63)),"")</f>
        <v>2</v>
      </c>
      <c r="F5" s="29">
        <v>0.3347222222222222</v>
      </c>
      <c r="G5" s="27">
        <v>0</v>
      </c>
      <c r="H5" s="7">
        <f>G5/60</f>
        <v>0</v>
      </c>
      <c r="I5" s="26">
        <v>67.95</v>
      </c>
      <c r="J5" s="26">
        <v>0</v>
      </c>
      <c r="K5" s="26">
        <v>0</v>
      </c>
      <c r="L5" s="24">
        <v>0</v>
      </c>
      <c r="M5" s="26">
        <v>0</v>
      </c>
      <c r="N5" s="4">
        <f>IF(I5&gt;0,(I5+J5*$J$1+K5*$K$1+L5*$L$1+M5*$M$1),"")</f>
        <v>67.95</v>
      </c>
      <c r="O5" s="8">
        <f>IF(I5&gt;0,(MIN(N$3:N$63)/N5),"")</f>
        <v>0.92303164091243561</v>
      </c>
      <c r="P5" s="9">
        <f>IF(I5&gt;0,(ROUND(100*O5,4)),"")</f>
        <v>92.303200000000004</v>
      </c>
      <c r="Q5" s="27">
        <v>0</v>
      </c>
      <c r="R5" s="7">
        <f>Q5/60</f>
        <v>0</v>
      </c>
      <c r="S5" s="26">
        <v>22.88</v>
      </c>
      <c r="T5" s="24">
        <v>0</v>
      </c>
      <c r="U5" s="26">
        <v>0</v>
      </c>
      <c r="V5" s="24">
        <v>0</v>
      </c>
      <c r="W5" s="26">
        <v>0</v>
      </c>
      <c r="X5" s="4">
        <f>IF(S5&gt;0,(S5+T5*$J$1+U5*$K$1+V5*$L$1+W5*$M$1),"")</f>
        <v>22.88</v>
      </c>
      <c r="Y5" s="8">
        <f>IF(S5&gt;0,(MIN(X$3:X$63)/X5),"")</f>
        <v>1</v>
      </c>
      <c r="Z5" s="9">
        <f>IF(S5&gt;0,(ROUND(100*Y5,4)),"")</f>
        <v>100</v>
      </c>
      <c r="AA5" s="27">
        <v>0</v>
      </c>
      <c r="AB5" s="7">
        <f>AA5/60</f>
        <v>0</v>
      </c>
      <c r="AC5" s="26">
        <v>55.31</v>
      </c>
      <c r="AD5" s="26">
        <v>0</v>
      </c>
      <c r="AE5" s="26">
        <v>0</v>
      </c>
      <c r="AF5" s="24">
        <v>0</v>
      </c>
      <c r="AG5" s="26">
        <v>0</v>
      </c>
      <c r="AH5" s="4">
        <f>IF(AC5&gt;0,(AC5+AD5*$J$1+AE5*$K$1+AF5*$L$1+AG5*$M$1),"")</f>
        <v>55.31</v>
      </c>
      <c r="AI5" s="8">
        <f>IF(AC5&gt;0,(MIN(AH$3:AH$63)/AH5),"")</f>
        <v>0.76459952992225633</v>
      </c>
      <c r="AJ5" s="9">
        <f>IF(AC5&gt;0,(ROUND(100*AI5,4)),"")</f>
        <v>76.459999999999994</v>
      </c>
      <c r="AK5" s="27">
        <v>0</v>
      </c>
      <c r="AL5" s="7">
        <f>AK5/60</f>
        <v>0</v>
      </c>
      <c r="AM5" s="26">
        <v>112.83</v>
      </c>
      <c r="AN5" s="26">
        <v>0</v>
      </c>
      <c r="AO5" s="26">
        <v>0</v>
      </c>
      <c r="AP5" s="24">
        <v>0</v>
      </c>
      <c r="AQ5" s="26">
        <v>0</v>
      </c>
      <c r="AR5" s="4">
        <f>IF(AM5&gt;0,(AM5+AN5*$J$1+AO5*$K$1+AP5*$L$1+AQ5*$M$1),"")</f>
        <v>112.83</v>
      </c>
      <c r="AS5" s="8">
        <f>IF(AM5&gt;0,(MIN(AR$3:AR$63)/AR5),"")</f>
        <v>0.99415049189045468</v>
      </c>
      <c r="AT5" s="9">
        <f>IF(AM5&gt;0,(ROUND(100*AS5,4)),"")</f>
        <v>99.415000000000006</v>
      </c>
      <c r="AU5" s="27">
        <v>0</v>
      </c>
      <c r="AV5" s="7">
        <f>AU5/60</f>
        <v>0</v>
      </c>
      <c r="AW5" s="26">
        <v>66.37</v>
      </c>
      <c r="AX5" s="26">
        <v>0</v>
      </c>
      <c r="AY5" s="24">
        <v>0</v>
      </c>
      <c r="AZ5" s="24">
        <v>0</v>
      </c>
      <c r="BA5" s="26">
        <v>0</v>
      </c>
      <c r="BB5" s="4">
        <f>IF(AW5&gt;0,(AW5+AX5*$J$1+AY5*$K$1+AZ5*$L$1+BA5*$M$1),"")</f>
        <v>66.37</v>
      </c>
      <c r="BC5" s="8">
        <f>IF(AW5&gt;0,(MIN(BB$3:BB$63)/BB5),"")</f>
        <v>1</v>
      </c>
      <c r="BD5" s="9">
        <f>IF(AW5&gt;0,(ROUND(100*BC5,4)),"")</f>
        <v>100</v>
      </c>
      <c r="BE5" s="27">
        <v>0</v>
      </c>
      <c r="BF5" s="7">
        <f>BE5/60</f>
        <v>0</v>
      </c>
      <c r="BG5" s="26">
        <v>71.290000000000006</v>
      </c>
      <c r="BH5" s="26">
        <v>0</v>
      </c>
      <c r="BI5" s="26">
        <v>0</v>
      </c>
      <c r="BJ5" s="24">
        <v>0</v>
      </c>
      <c r="BK5" s="26">
        <v>0</v>
      </c>
      <c r="BL5" s="4">
        <f>IF(BG5&gt;0,(BG5+BH5*$J$1+BI5*$K$1+BJ5*$L$1+BK5*$M$1),"")</f>
        <v>71.290000000000006</v>
      </c>
      <c r="BM5" s="8">
        <f>IF(BG5&gt;0,(MIN(BL$3:BL$63)/BL5),"")</f>
        <v>0.7215598260625613</v>
      </c>
      <c r="BN5" s="9">
        <f>IF(BG5&gt;0,(ROUND(100*BM5,4)),"")</f>
        <v>72.156000000000006</v>
      </c>
      <c r="BO5" s="27">
        <v>0</v>
      </c>
      <c r="BP5" s="7">
        <f>BO5/60</f>
        <v>0</v>
      </c>
      <c r="BQ5" s="26">
        <v>53.89</v>
      </c>
      <c r="BR5" s="24">
        <v>0</v>
      </c>
      <c r="BS5" s="26">
        <v>0</v>
      </c>
      <c r="BT5" s="26">
        <v>0</v>
      </c>
      <c r="BU5" s="26">
        <v>0</v>
      </c>
      <c r="BV5" s="4">
        <f>IF(BQ5&gt;0,(BQ5+BR5*$J$1+BS5*$K$1+BT5*$L$1+BU5*$M$1),"")</f>
        <v>53.89</v>
      </c>
      <c r="BW5" s="8">
        <f>IF(BQ5&gt;0,(MIN(BV$3:BV$63)/BV5),"")</f>
        <v>0.90666171831508624</v>
      </c>
      <c r="BX5" s="9">
        <f>IF(BQ5&gt;0,(ROUND(100*BW5,4)),"")</f>
        <v>90.666200000000003</v>
      </c>
      <c r="BY5" s="25">
        <v>0.39999999999999997</v>
      </c>
      <c r="BZ5" s="26">
        <v>0</v>
      </c>
      <c r="CA5" s="7">
        <f>IF(BY5&gt;0,(BY5-F5-H5-R5-AB5-AV5-AL5-BP5-BF5+BZ5*$BZ$1/60/24),"")</f>
        <v>6.5277777777777768E-2</v>
      </c>
      <c r="CB5" s="11">
        <f>IF(BY5&gt;0,(CA5*60*24),"")</f>
        <v>93.999999999999986</v>
      </c>
      <c r="CC5" s="11">
        <f>CB5*60</f>
        <v>5639.9999999999991</v>
      </c>
      <c r="CD5" s="8">
        <f>IF(BY5&gt;0,(MIN(CA$3:CA$63)/CA5),"")</f>
        <v>0.71081560283687972</v>
      </c>
      <c r="CE5" s="9">
        <f>IF(BY5&gt;0,(ROUND(700*CD5,4)),"")</f>
        <v>497.57089999999999</v>
      </c>
      <c r="CF5" s="13">
        <f>IF(BY5&gt;0,(_xlfn.RANK.EQ(CE5,CE$3:CE$63)),"")</f>
        <v>11</v>
      </c>
      <c r="CG5" s="17">
        <f>IF(BQ5&gt;0,(AJ5+Z5+P5+AT5+BD5+BN5+BX5),"")</f>
        <v>631.00040000000001</v>
      </c>
      <c r="CH5" s="18">
        <f>IF(BQ5&gt;0,(_xlfn.RANK.EQ(CG5,CG$3:CG$63)),"")</f>
        <v>1</v>
      </c>
      <c r="CI5" s="9"/>
      <c r="CJ5" s="19">
        <f>IF(BY5&gt;0,(CE5+CG5),"")</f>
        <v>1128.5713000000001</v>
      </c>
      <c r="CK5" s="8">
        <f>IF(BY5&gt;0,(CJ5/MAX(CJ$3:CJ$63)),"")</f>
        <v>0.91824663319312494</v>
      </c>
    </row>
    <row r="6" spans="1:89" x14ac:dyDescent="0.25">
      <c r="A6" s="4">
        <v>17</v>
      </c>
      <c r="B6" s="28" t="s">
        <v>47</v>
      </c>
      <c r="C6" s="28" t="s">
        <v>97</v>
      </c>
      <c r="D6" s="26" t="s">
        <v>33</v>
      </c>
      <c r="E6" s="18">
        <f>IF(BY6&gt;0,(_xlfn.RANK.EQ(CK6,CK$3:CK$63)),"")</f>
        <v>3</v>
      </c>
      <c r="F6" s="29">
        <v>0.36249999999999999</v>
      </c>
      <c r="G6" s="27">
        <v>6.0416666666666667E-2</v>
      </c>
      <c r="H6" s="7">
        <f>G6/60</f>
        <v>1.0069444444444444E-3</v>
      </c>
      <c r="I6" s="26">
        <v>69.069999999999993</v>
      </c>
      <c r="J6" s="26">
        <v>0</v>
      </c>
      <c r="K6" s="26">
        <v>0</v>
      </c>
      <c r="L6" s="24">
        <v>0</v>
      </c>
      <c r="M6" s="26">
        <v>0</v>
      </c>
      <c r="N6" s="4">
        <f>IF(I6&gt;0,(I6+J6*$J$1+K6*$K$1+L6*$L$1+M6*$M$1),"")</f>
        <v>69.069999999999993</v>
      </c>
      <c r="O6" s="8">
        <f>IF(I6&gt;0,(MIN(N$3:N$63)/N6),"")</f>
        <v>0.90806428261184313</v>
      </c>
      <c r="P6" s="9">
        <f>IF(I6&gt;0,(ROUND(100*O6,4)),"")</f>
        <v>90.806399999999996</v>
      </c>
      <c r="Q6" s="27">
        <v>4.9305555555555554E-2</v>
      </c>
      <c r="R6" s="7">
        <f>Q6/60</f>
        <v>8.2175925925925927E-4</v>
      </c>
      <c r="S6" s="26">
        <v>35.71</v>
      </c>
      <c r="T6" s="24">
        <v>0</v>
      </c>
      <c r="U6" s="26">
        <v>0</v>
      </c>
      <c r="V6" s="24">
        <v>0</v>
      </c>
      <c r="W6" s="26">
        <v>0</v>
      </c>
      <c r="X6" s="4">
        <f>IF(S6&gt;0,(S6+T6*$J$1+U6*$K$1+V6*$L$1+W6*$M$1),"")</f>
        <v>35.71</v>
      </c>
      <c r="Y6" s="8">
        <f>IF(S6&gt;0,(MIN(X$3:X$63)/X6),"")</f>
        <v>0.64071688602632315</v>
      </c>
      <c r="Z6" s="9">
        <f>IF(S6&gt;0,(ROUND(100*Y6,4)),"")</f>
        <v>64.071700000000007</v>
      </c>
      <c r="AA6" s="27">
        <v>0.17083333333333331</v>
      </c>
      <c r="AB6" s="7">
        <f>AA6/60</f>
        <v>2.8472222222222219E-3</v>
      </c>
      <c r="AC6" s="26">
        <v>75.599999999999994</v>
      </c>
      <c r="AD6" s="26">
        <v>0</v>
      </c>
      <c r="AE6" s="26">
        <v>0</v>
      </c>
      <c r="AF6" s="24">
        <v>0</v>
      </c>
      <c r="AG6" s="26">
        <v>0</v>
      </c>
      <c r="AH6" s="4">
        <f>IF(AC6&gt;0,(AC6+AD6*$J$1+AE6*$K$1+AF6*$L$1+AG6*$M$1),"")</f>
        <v>75.599999999999994</v>
      </c>
      <c r="AI6" s="8">
        <f>IF(AC6&gt;0,(MIN(AH$3:AH$63)/AH6),"")</f>
        <v>0.55939153439153444</v>
      </c>
      <c r="AJ6" s="9">
        <f>IF(AC6&gt;0,(ROUND(100*AI6,4)),"")</f>
        <v>55.9392</v>
      </c>
      <c r="AK6" s="27">
        <v>0.1875</v>
      </c>
      <c r="AL6" s="7">
        <f>AK6/60</f>
        <v>3.1250000000000002E-3</v>
      </c>
      <c r="AM6" s="26">
        <v>112.17</v>
      </c>
      <c r="AN6" s="26">
        <v>0</v>
      </c>
      <c r="AO6" s="26">
        <v>0</v>
      </c>
      <c r="AP6" s="24">
        <v>0</v>
      </c>
      <c r="AQ6" s="26">
        <v>0</v>
      </c>
      <c r="AR6" s="4">
        <f>IF(AM6&gt;0,(AM6+AN6*$J$1+AO6*$K$1+AP6*$L$1+AQ6*$M$1),"")</f>
        <v>112.17</v>
      </c>
      <c r="AS6" s="8">
        <f>IF(AM6&gt;0,(MIN(AR$3:AR$63)/AR6),"")</f>
        <v>1</v>
      </c>
      <c r="AT6" s="9">
        <f>IF(AM6&gt;0,(ROUND(100*AS6,4)),"")</f>
        <v>100</v>
      </c>
      <c r="AU6" s="27">
        <v>0.23680555555555557</v>
      </c>
      <c r="AV6" s="7">
        <f>AU6/60</f>
        <v>3.9467592592592592E-3</v>
      </c>
      <c r="AW6" s="26">
        <v>76.12</v>
      </c>
      <c r="AX6" s="26">
        <v>0</v>
      </c>
      <c r="AY6" s="24">
        <v>0</v>
      </c>
      <c r="AZ6" s="24">
        <v>0</v>
      </c>
      <c r="BA6" s="26">
        <v>0</v>
      </c>
      <c r="BB6" s="4">
        <f>IF(AW6&gt;0,(AW6+AX6*$J$1+AY6*$K$1+AZ6*$L$1+BA6*$M$1),"")</f>
        <v>76.12</v>
      </c>
      <c r="BC6" s="8">
        <f>IF(AW6&gt;0,(MIN(BB$3:BB$63)/BB6),"")</f>
        <v>0.87191276931161321</v>
      </c>
      <c r="BD6" s="9">
        <f>IF(AW6&gt;0,(ROUND(100*BC6,4)),"")</f>
        <v>87.191299999999998</v>
      </c>
      <c r="BE6" s="27">
        <v>0.18958333333333333</v>
      </c>
      <c r="BF6" s="7">
        <f>BE6/60</f>
        <v>3.1597222222222222E-3</v>
      </c>
      <c r="BG6" s="26">
        <v>134.19999999999999</v>
      </c>
      <c r="BH6" s="26">
        <v>0</v>
      </c>
      <c r="BI6" s="26">
        <v>0</v>
      </c>
      <c r="BJ6" s="24">
        <v>0</v>
      </c>
      <c r="BK6" s="26">
        <v>0</v>
      </c>
      <c r="BL6" s="4">
        <f>IF(BG6&gt;0,(BG6+BH6*$J$1+BI6*$K$1+BJ6*$L$1+BK6*$M$1),"")</f>
        <v>134.19999999999999</v>
      </c>
      <c r="BM6" s="8">
        <f>IF(BG6&gt;0,(MIN(BL$3:BL$63)/BL6),"")</f>
        <v>0.38330849478390466</v>
      </c>
      <c r="BN6" s="9">
        <f>IF(BG6&gt;0,(ROUND(100*BM6,4)),"")</f>
        <v>38.330800000000004</v>
      </c>
      <c r="BO6" s="27">
        <v>0</v>
      </c>
      <c r="BP6" s="7">
        <f>BO6/60</f>
        <v>0</v>
      </c>
      <c r="BQ6" s="26">
        <v>91.89</v>
      </c>
      <c r="BR6" s="24">
        <v>0</v>
      </c>
      <c r="BS6" s="26">
        <v>0</v>
      </c>
      <c r="BT6" s="26">
        <v>0</v>
      </c>
      <c r="BU6" s="26">
        <v>0</v>
      </c>
      <c r="BV6" s="4">
        <f>IF(BQ6&gt;0,(BQ6+BR6*$J$1+BS6*$K$1+BT6*$L$1+BU6*$M$1),"")</f>
        <v>91.89</v>
      </c>
      <c r="BW6" s="8">
        <f>IF(BQ6&gt;0,(MIN(BV$3:BV$63)/BV6),"")</f>
        <v>0.53172271193818699</v>
      </c>
      <c r="BX6" s="9">
        <f>IF(BQ6&gt;0,(ROUND(100*BW6,4)),"")</f>
        <v>53.1723</v>
      </c>
      <c r="BY6" s="25">
        <v>0.4291666666666667</v>
      </c>
      <c r="BZ6" s="26">
        <v>0</v>
      </c>
      <c r="CA6" s="7">
        <f>IF(BY6&gt;0,(BY6-F6-H6-R6-AB6-AV6-AL6-BP6-BF6+BZ6*$BZ$1/60/24),"")</f>
        <v>5.175925925925929E-2</v>
      </c>
      <c r="CB6" s="11">
        <f>IF(BY6&gt;0,(CA6*60*24),"")</f>
        <v>74.533333333333374</v>
      </c>
      <c r="CC6" s="11">
        <f>CB6*60</f>
        <v>4472.0000000000027</v>
      </c>
      <c r="CD6" s="8">
        <f>IF(BY6&gt;0,(MIN(CA$3:CA$63)/CA6),"")</f>
        <v>0.89646690518783512</v>
      </c>
      <c r="CE6" s="9">
        <f>IF(BY6&gt;0,(ROUND(700*CD6,4)),"")</f>
        <v>627.52679999999998</v>
      </c>
      <c r="CF6" s="13">
        <f>IF(BY6&gt;0,(_xlfn.RANK.EQ(CE6,CE$3:CE$63)),"")</f>
        <v>2</v>
      </c>
      <c r="CG6" s="17">
        <f>IF(BQ6&gt;0,(AJ6+Z6+P6+AT6+BD6+BN6+BX6),"")</f>
        <v>489.51170000000002</v>
      </c>
      <c r="CH6" s="18">
        <f>IF(BQ6&gt;0,(_xlfn.RANK.EQ(CG6,CG$3:CG$63)),"")</f>
        <v>5</v>
      </c>
      <c r="CI6" s="9"/>
      <c r="CJ6" s="19">
        <f>IF(BY6&gt;0,(CE6+CG6),"")</f>
        <v>1117.0385000000001</v>
      </c>
      <c r="CK6" s="8">
        <f>IF(BY6&gt;0,(CJ6/MAX(CJ$3:CJ$63)),"")</f>
        <v>0.90886312789639301</v>
      </c>
    </row>
    <row r="7" spans="1:89" x14ac:dyDescent="0.25">
      <c r="A7" s="4">
        <v>20</v>
      </c>
      <c r="B7" s="28" t="s">
        <v>95</v>
      </c>
      <c r="C7" s="28" t="s">
        <v>101</v>
      </c>
      <c r="D7" s="26" t="s">
        <v>33</v>
      </c>
      <c r="E7" s="18">
        <f>IF(BY7&gt;0,(_xlfn.RANK.EQ(CK7,CK$3:CK$63)),"")</f>
        <v>4</v>
      </c>
      <c r="F7" s="29">
        <v>0.38680555555555557</v>
      </c>
      <c r="G7" s="27">
        <v>8.5416666666666655E-2</v>
      </c>
      <c r="H7" s="7">
        <f>G7/60</f>
        <v>1.423611111111111E-3</v>
      </c>
      <c r="I7" s="26">
        <v>95.37</v>
      </c>
      <c r="J7" s="26">
        <v>0</v>
      </c>
      <c r="K7" s="26">
        <v>0</v>
      </c>
      <c r="L7" s="24">
        <v>0</v>
      </c>
      <c r="M7" s="26">
        <v>0</v>
      </c>
      <c r="N7" s="4">
        <f>IF(I7&gt;0,(I7+J7*$J$1+K7*$K$1+L7*$L$1+M7*$M$1),"")</f>
        <v>95.37</v>
      </c>
      <c r="O7" s="8">
        <f>IF(I7&gt;0,(MIN(N$3:N$63)/N7),"")</f>
        <v>0.65764915591905204</v>
      </c>
      <c r="P7" s="9">
        <f>IF(I7&gt;0,(ROUND(100*O7,4)),"")</f>
        <v>65.764899999999997</v>
      </c>
      <c r="Q7" s="27">
        <v>9.0277777777777776E-2</v>
      </c>
      <c r="R7" s="7">
        <f>Q7/60</f>
        <v>1.5046296296296296E-3</v>
      </c>
      <c r="S7" s="26">
        <v>33.69</v>
      </c>
      <c r="T7" s="24">
        <v>0</v>
      </c>
      <c r="U7" s="26">
        <v>0</v>
      </c>
      <c r="V7" s="24">
        <v>0</v>
      </c>
      <c r="W7" s="26">
        <v>0</v>
      </c>
      <c r="X7" s="4">
        <f>IF(S7&gt;0,(S7+T7*$J$1+U7*$K$1+V7*$L$1+W7*$M$1),"")</f>
        <v>33.69</v>
      </c>
      <c r="Y7" s="8">
        <f>IF(S7&gt;0,(MIN(X$3:X$63)/X7),"")</f>
        <v>0.67913327396853662</v>
      </c>
      <c r="Z7" s="9">
        <f>IF(S7&gt;0,(ROUND(100*Y7,4)),"")</f>
        <v>67.913300000000007</v>
      </c>
      <c r="AA7" s="27">
        <v>0</v>
      </c>
      <c r="AB7" s="7">
        <f>AA7/60</f>
        <v>0</v>
      </c>
      <c r="AC7" s="26">
        <v>71.13</v>
      </c>
      <c r="AD7" s="26">
        <v>0</v>
      </c>
      <c r="AE7" s="26">
        <v>0</v>
      </c>
      <c r="AF7" s="24">
        <v>0</v>
      </c>
      <c r="AG7" s="26">
        <v>0</v>
      </c>
      <c r="AH7" s="4">
        <f>IF(AC7&gt;0,(AC7+AD7*$J$1+AE7*$K$1+AF7*$L$1+AG7*$M$1),"")</f>
        <v>71.13</v>
      </c>
      <c r="AI7" s="8">
        <f>IF(AC7&gt;0,(MIN(AH$3:AH$63)/AH7),"")</f>
        <v>0.59454519893153379</v>
      </c>
      <c r="AJ7" s="9">
        <f>IF(AC7&gt;0,(ROUND(100*AI7,4)),"")</f>
        <v>59.454500000000003</v>
      </c>
      <c r="AK7" s="27">
        <v>4.3055555555555562E-2</v>
      </c>
      <c r="AL7" s="7">
        <f>AK7/60</f>
        <v>7.175925925925927E-4</v>
      </c>
      <c r="AM7" s="26">
        <v>159.38</v>
      </c>
      <c r="AN7" s="26">
        <v>0</v>
      </c>
      <c r="AO7" s="26">
        <v>0</v>
      </c>
      <c r="AP7" s="24">
        <v>0</v>
      </c>
      <c r="AQ7" s="26">
        <v>0</v>
      </c>
      <c r="AR7" s="4">
        <f>IF(AM7&gt;0,(AM7+AN7*$J$1+AO7*$K$1+AP7*$L$1+AQ7*$M$1),"")</f>
        <v>159.38</v>
      </c>
      <c r="AS7" s="8">
        <f>IF(AM7&gt;0,(MIN(AR$3:AR$63)/AR7),"")</f>
        <v>0.70378968502948935</v>
      </c>
      <c r="AT7" s="9">
        <f>IF(AM7&gt;0,(ROUND(100*AS7,4)),"")</f>
        <v>70.379000000000005</v>
      </c>
      <c r="AU7" s="27">
        <v>0.26666666666666666</v>
      </c>
      <c r="AV7" s="7">
        <f>AU7/60</f>
        <v>4.4444444444444444E-3</v>
      </c>
      <c r="AW7" s="26">
        <v>116.61</v>
      </c>
      <c r="AX7" s="26">
        <v>0</v>
      </c>
      <c r="AY7" s="24">
        <v>0</v>
      </c>
      <c r="AZ7" s="24">
        <v>0</v>
      </c>
      <c r="BA7" s="26">
        <v>0</v>
      </c>
      <c r="BB7" s="4">
        <f>IF(AW7&gt;0,(AW7+AX7*$J$1+AY7*$K$1+AZ7*$L$1+BA7*$M$1),"")</f>
        <v>116.61</v>
      </c>
      <c r="BC7" s="8">
        <f>IF(AW7&gt;0,(MIN(BB$3:BB$63)/BB7),"")</f>
        <v>0.56916216447989032</v>
      </c>
      <c r="BD7" s="9">
        <f>IF(AW7&gt;0,(ROUND(100*BC7,4)),"")</f>
        <v>56.916200000000003</v>
      </c>
      <c r="BE7" s="27">
        <v>0.15069444444444444</v>
      </c>
      <c r="BF7" s="7">
        <f>BE7/60</f>
        <v>2.5115740740740741E-3</v>
      </c>
      <c r="BG7" s="26">
        <v>51.44</v>
      </c>
      <c r="BH7" s="26">
        <v>0</v>
      </c>
      <c r="BI7" s="26">
        <v>0</v>
      </c>
      <c r="BJ7" s="24">
        <v>0</v>
      </c>
      <c r="BK7" s="26">
        <v>0</v>
      </c>
      <c r="BL7" s="4">
        <f>IF(BG7&gt;0,(BG7+BH7*$J$1+BI7*$K$1+BJ7*$L$1+BK7*$M$1),"")</f>
        <v>51.44</v>
      </c>
      <c r="BM7" s="8">
        <f>IF(BG7&gt;0,(MIN(BL$3:BL$63)/BL7),"")</f>
        <v>1</v>
      </c>
      <c r="BN7" s="9">
        <f>IF(BG7&gt;0,(ROUND(100*BM7,4)),"")</f>
        <v>100</v>
      </c>
      <c r="BO7" s="27">
        <v>3.2638888888888891E-2</v>
      </c>
      <c r="BP7" s="7">
        <f>BO7/60</f>
        <v>5.4398148148148155E-4</v>
      </c>
      <c r="BQ7" s="26">
        <v>52.36</v>
      </c>
      <c r="BR7" s="24">
        <v>0</v>
      </c>
      <c r="BS7" s="26">
        <v>0</v>
      </c>
      <c r="BT7" s="26">
        <v>0</v>
      </c>
      <c r="BU7" s="26">
        <v>0</v>
      </c>
      <c r="BV7" s="4">
        <f>IF(BQ7&gt;0,(BQ7+BR7*$J$1+BS7*$K$1+BT7*$L$1+BU7*$M$1),"")</f>
        <v>52.36</v>
      </c>
      <c r="BW7" s="8">
        <f>IF(BQ7&gt;0,(MIN(BV$3:BV$63)/BV7),"")</f>
        <v>0.9331550802139037</v>
      </c>
      <c r="BX7" s="9">
        <f>IF(BQ7&gt;0,(ROUND(100*BW7,4)),"")</f>
        <v>93.3155</v>
      </c>
      <c r="BY7" s="25">
        <v>0.45416666666666666</v>
      </c>
      <c r="BZ7" s="26">
        <v>0</v>
      </c>
      <c r="CA7" s="7">
        <f>IF(BY7&gt;0,(BY7-F7-H7-R7-AB7-AV7-AL7-BP7-BF7+BZ7*$BZ$1/60/24),"")</f>
        <v>5.6215277777777753E-2</v>
      </c>
      <c r="CB7" s="11">
        <f>IF(BY7&gt;0,(CA7*60*24),"")</f>
        <v>80.94999999999996</v>
      </c>
      <c r="CC7" s="11">
        <f>CB7*60</f>
        <v>4856.9999999999973</v>
      </c>
      <c r="CD7" s="8">
        <f>IF(BY7&gt;0,(MIN(CA$3:CA$63)/CA7),"")</f>
        <v>0.82540662960675371</v>
      </c>
      <c r="CE7" s="9">
        <f>IF(BY7&gt;0,(ROUND(700*CD7,4)),"")</f>
        <v>577.78459999999995</v>
      </c>
      <c r="CF7" s="13">
        <f>IF(BY7&gt;0,(_xlfn.RANK.EQ(CE7,CE$3:CE$63)),"")</f>
        <v>3</v>
      </c>
      <c r="CG7" s="17">
        <f>IF(BQ7&gt;0,(AJ7+Z7+P7+AT7+BD7+BN7+BX7),"")</f>
        <v>513.74340000000007</v>
      </c>
      <c r="CH7" s="18">
        <f>IF(BQ7&gt;0,(_xlfn.RANK.EQ(CG7,CG$3:CG$63)),"")</f>
        <v>4</v>
      </c>
      <c r="CI7" s="9"/>
      <c r="CJ7" s="19">
        <f>IF(BY7&gt;0,(CE7+CG7),"")</f>
        <v>1091.528</v>
      </c>
      <c r="CK7" s="8">
        <f>IF(BY7&gt;0,(CJ7/MAX(CJ$3:CJ$63)),"")</f>
        <v>0.88810685779093024</v>
      </c>
    </row>
    <row r="8" spans="1:89" x14ac:dyDescent="0.25">
      <c r="A8" s="4">
        <v>6</v>
      </c>
      <c r="B8" s="28" t="s">
        <v>49</v>
      </c>
      <c r="C8" s="28" t="s">
        <v>65</v>
      </c>
      <c r="D8" s="26" t="s">
        <v>33</v>
      </c>
      <c r="E8" s="18">
        <f>IF(BY8&gt;0,(_xlfn.RANK.EQ(CK8,CK$3:CK$63)),"")</f>
        <v>5</v>
      </c>
      <c r="F8" s="29">
        <v>0.46527777777777773</v>
      </c>
      <c r="G8" s="27">
        <v>0</v>
      </c>
      <c r="H8" s="7">
        <f>G8/60</f>
        <v>0</v>
      </c>
      <c r="I8" s="26">
        <v>69.17</v>
      </c>
      <c r="J8" s="26">
        <v>0</v>
      </c>
      <c r="K8" s="26">
        <v>0</v>
      </c>
      <c r="L8" s="24">
        <v>0</v>
      </c>
      <c r="M8" s="26">
        <v>0</v>
      </c>
      <c r="N8" s="4">
        <f>IF(I8&gt;0,(I8+J8*$J$1+K8*$K$1+L8*$L$1+M8*$M$1),"")</f>
        <v>69.17</v>
      </c>
      <c r="O8" s="8">
        <f>IF(I8&gt;0,(MIN(N$3:N$63)/N8),"")</f>
        <v>0.90675148185629606</v>
      </c>
      <c r="P8" s="9">
        <f>IF(I8&gt;0,(ROUND(100*O8,4)),"")</f>
        <v>90.6751</v>
      </c>
      <c r="Q8" s="27">
        <v>0</v>
      </c>
      <c r="R8" s="7">
        <f>Q8/60</f>
        <v>0</v>
      </c>
      <c r="S8" s="26">
        <v>33.53</v>
      </c>
      <c r="T8" s="24">
        <v>0</v>
      </c>
      <c r="U8" s="26">
        <v>0</v>
      </c>
      <c r="V8" s="24">
        <v>0</v>
      </c>
      <c r="W8" s="26">
        <v>0</v>
      </c>
      <c r="X8" s="4">
        <f>IF(S8&gt;0,(S8+T8*$J$1+U8*$K$1+V8*$L$1+W8*$M$1),"")</f>
        <v>33.53</v>
      </c>
      <c r="Y8" s="8">
        <f>IF(S8&gt;0,(MIN(X$3:X$63)/X8),"")</f>
        <v>0.68237399343871152</v>
      </c>
      <c r="Z8" s="9">
        <f>IF(S8&gt;0,(ROUND(100*Y8,4)),"")</f>
        <v>68.237399999999994</v>
      </c>
      <c r="AA8" s="27">
        <v>0</v>
      </c>
      <c r="AB8" s="7">
        <f>AA8/60</f>
        <v>0</v>
      </c>
      <c r="AC8" s="26">
        <v>42.29</v>
      </c>
      <c r="AD8" s="26">
        <v>0</v>
      </c>
      <c r="AE8" s="26">
        <v>0</v>
      </c>
      <c r="AF8" s="24">
        <v>0</v>
      </c>
      <c r="AG8" s="26">
        <v>0</v>
      </c>
      <c r="AH8" s="4">
        <f>IF(AC8&gt;0,(AC8+AD8*$J$1+AE8*$K$1+AF8*$L$1+AG8*$M$1),"")</f>
        <v>42.29</v>
      </c>
      <c r="AI8" s="8">
        <f>IF(AC8&gt;0,(MIN(AH$3:AH$63)/AH8),"")</f>
        <v>1</v>
      </c>
      <c r="AJ8" s="9">
        <f>IF(AC8&gt;0,(ROUND(100*AI8,4)),"")</f>
        <v>100</v>
      </c>
      <c r="AK8" s="27">
        <v>0.17847222222222223</v>
      </c>
      <c r="AL8" s="7">
        <f>AK8/60</f>
        <v>2.9745370370370373E-3</v>
      </c>
      <c r="AM8" s="26">
        <v>173.87</v>
      </c>
      <c r="AN8" s="26">
        <v>0</v>
      </c>
      <c r="AO8" s="26">
        <v>0</v>
      </c>
      <c r="AP8" s="24">
        <v>0</v>
      </c>
      <c r="AQ8" s="26">
        <v>0</v>
      </c>
      <c r="AR8" s="4">
        <f>IF(AM8&gt;0,(AM8+AN8*$J$1+AO8*$K$1+AP8*$L$1+AQ8*$M$1),"")</f>
        <v>173.87</v>
      </c>
      <c r="AS8" s="8">
        <f>IF(AM8&gt;0,(MIN(AR$3:AR$63)/AR8),"")</f>
        <v>0.64513717144993388</v>
      </c>
      <c r="AT8" s="9">
        <f>IF(AM8&gt;0,(ROUND(100*AS8,4)),"")</f>
        <v>64.5137</v>
      </c>
      <c r="AU8" s="27">
        <v>0</v>
      </c>
      <c r="AV8" s="7">
        <f>AU8/60</f>
        <v>0</v>
      </c>
      <c r="AW8" s="26">
        <v>70.27</v>
      </c>
      <c r="AX8" s="26">
        <v>0</v>
      </c>
      <c r="AY8" s="24">
        <v>0</v>
      </c>
      <c r="AZ8" s="24">
        <v>0</v>
      </c>
      <c r="BA8" s="26">
        <v>0</v>
      </c>
      <c r="BB8" s="4">
        <f>IF(AW8&gt;0,(AW8+AX8*$J$1+AY8*$K$1+AZ8*$L$1+BA8*$M$1),"")</f>
        <v>70.27</v>
      </c>
      <c r="BC8" s="8">
        <f>IF(AW8&gt;0,(MIN(BB$3:BB$63)/BB8),"")</f>
        <v>0.94449978653764066</v>
      </c>
      <c r="BD8" s="9">
        <f>IF(AW8&gt;0,(ROUND(100*BC8,4)),"")</f>
        <v>94.45</v>
      </c>
      <c r="BE8" s="27">
        <v>0.34722222222222227</v>
      </c>
      <c r="BF8" s="7">
        <f>BE8/60</f>
        <v>5.7870370370370376E-3</v>
      </c>
      <c r="BG8" s="26">
        <v>80.599999999999994</v>
      </c>
      <c r="BH8" s="26">
        <v>0</v>
      </c>
      <c r="BI8" s="26">
        <v>0</v>
      </c>
      <c r="BJ8" s="24">
        <v>0</v>
      </c>
      <c r="BK8" s="26">
        <v>0</v>
      </c>
      <c r="BL8" s="4">
        <f>IF(BG8&gt;0,(BG8+BH8*$J$1+BI8*$K$1+BJ8*$L$1+BK8*$M$1),"")</f>
        <v>80.599999999999994</v>
      </c>
      <c r="BM8" s="8">
        <f>IF(BG8&gt;0,(MIN(BL$3:BL$63)/BL8),"")</f>
        <v>0.63821339950372213</v>
      </c>
      <c r="BN8" s="9">
        <f>IF(BG8&gt;0,(ROUND(100*BM8,4)),"")</f>
        <v>63.821300000000001</v>
      </c>
      <c r="BO8" s="27">
        <v>3.888888888888889E-2</v>
      </c>
      <c r="BP8" s="7">
        <f>BO8/60</f>
        <v>6.4814814814814813E-4</v>
      </c>
      <c r="BQ8" s="26">
        <v>60.76</v>
      </c>
      <c r="BR8" s="24">
        <v>0</v>
      </c>
      <c r="BS8" s="26">
        <v>0</v>
      </c>
      <c r="BT8" s="26">
        <v>0</v>
      </c>
      <c r="BU8" s="26">
        <v>0</v>
      </c>
      <c r="BV8" s="4">
        <f>IF(BQ8&gt;0,(BQ8+BR8*$J$1+BS8*$K$1+BT8*$L$1+BU8*$M$1),"")</f>
        <v>60.76</v>
      </c>
      <c r="BW8" s="8">
        <f>IF(BQ8&gt;0,(MIN(BV$3:BV$63)/BV8),"")</f>
        <v>0.80414746543778803</v>
      </c>
      <c r="BX8" s="9">
        <f>IF(BQ8&gt;0,(ROUND(100*BW8,4)),"")</f>
        <v>80.414699999999996</v>
      </c>
      <c r="BY8" s="25">
        <v>0.54236111111111118</v>
      </c>
      <c r="BZ8" s="26">
        <v>0</v>
      </c>
      <c r="CA8" s="7">
        <f>IF(BY8&gt;0,(BY8-F8-H8-R8-AB8-AV8-AL8-BP8-BF8+BZ8*$BZ$1/60/24),"")</f>
        <v>6.7673611111111226E-2</v>
      </c>
      <c r="CB8" s="11">
        <f>IF(BY8&gt;0,(CA8*60*24),"")</f>
        <v>97.450000000000173</v>
      </c>
      <c r="CC8" s="11">
        <f>CB8*60</f>
        <v>5847.00000000001</v>
      </c>
      <c r="CD8" s="8">
        <f>IF(BY8&gt;0,(MIN(CA$3:CA$63)/CA8),"")</f>
        <v>0.68565076107405409</v>
      </c>
      <c r="CE8" s="9">
        <f>IF(BY8&gt;0,(ROUND(700*CD8,4)),"")</f>
        <v>479.95549999999997</v>
      </c>
      <c r="CF8" s="13">
        <f>IF(BY8&gt;0,(_xlfn.RANK.EQ(CE8,CE$3:CE$63)),"")</f>
        <v>14</v>
      </c>
      <c r="CG8" s="17">
        <f>IF(BQ8&gt;0,(AJ8+Z8+P8+AT8+BD8+BN8+BX8),"")</f>
        <v>562.11220000000003</v>
      </c>
      <c r="CH8" s="18">
        <f>IF(BQ8&gt;0,(_xlfn.RANK.EQ(CG8,CG$3:CG$63)),"")</f>
        <v>2</v>
      </c>
      <c r="CI8" s="9"/>
      <c r="CJ8" s="19">
        <f>IF(BY8&gt;0,(CE8+CG8),"")</f>
        <v>1042.0677000000001</v>
      </c>
      <c r="CK8" s="8">
        <f>IF(BY8&gt;0,(CJ8/MAX(CJ$3:CJ$63)),"")</f>
        <v>0.84786415983137564</v>
      </c>
    </row>
    <row r="9" spans="1:89" x14ac:dyDescent="0.25">
      <c r="A9" s="4">
        <v>5</v>
      </c>
      <c r="B9" s="28" t="s">
        <v>63</v>
      </c>
      <c r="C9" s="28" t="s">
        <v>64</v>
      </c>
      <c r="D9" s="26" t="s">
        <v>33</v>
      </c>
      <c r="E9" s="18">
        <f>IF(BY9&gt;0,(_xlfn.RANK.EQ(CK9,CK$3:CK$63)),"")</f>
        <v>6</v>
      </c>
      <c r="F9" s="29">
        <v>0.4458333333333333</v>
      </c>
      <c r="G9" s="27">
        <v>0.24583333333333335</v>
      </c>
      <c r="H9" s="7">
        <f>G9/60</f>
        <v>4.0972222222222226E-3</v>
      </c>
      <c r="I9" s="26">
        <v>84.85</v>
      </c>
      <c r="J9" s="26">
        <v>0</v>
      </c>
      <c r="K9" s="26">
        <v>0</v>
      </c>
      <c r="L9" s="24">
        <v>0</v>
      </c>
      <c r="M9" s="26">
        <v>0</v>
      </c>
      <c r="N9" s="4">
        <f>IF(I9&gt;0,(I9+J9*$J$1+K9*$K$1+L9*$L$1+M9*$M$1),"")</f>
        <v>84.85</v>
      </c>
      <c r="O9" s="8">
        <f>IF(I9&gt;0,(MIN(N$3:N$63)/N9),"")</f>
        <v>0.73918680023571015</v>
      </c>
      <c r="P9" s="9">
        <f>IF(I9&gt;0,(ROUND(100*O9,4)),"")</f>
        <v>73.918700000000001</v>
      </c>
      <c r="Q9" s="27">
        <v>8.6805555555555566E-2</v>
      </c>
      <c r="R9" s="7">
        <f>Q9/60</f>
        <v>1.4467592592592594E-3</v>
      </c>
      <c r="S9" s="26">
        <v>43.31</v>
      </c>
      <c r="T9" s="24">
        <v>0</v>
      </c>
      <c r="U9" s="26">
        <v>0</v>
      </c>
      <c r="V9" s="24">
        <v>0</v>
      </c>
      <c r="W9" s="26">
        <v>0</v>
      </c>
      <c r="X9" s="4">
        <f>IF(S9&gt;0,(S9+T9*$J$1+U9*$K$1+V9*$L$1+W9*$M$1),"")</f>
        <v>43.31</v>
      </c>
      <c r="Y9" s="8">
        <f>IF(S9&gt;0,(MIN(X$3:X$63)/X9),"")</f>
        <v>0.52828446086354186</v>
      </c>
      <c r="Z9" s="9">
        <f>IF(S9&gt;0,(ROUND(100*Y9,4)),"")</f>
        <v>52.828400000000002</v>
      </c>
      <c r="AA9" s="27">
        <v>0.31944444444444448</v>
      </c>
      <c r="AB9" s="7">
        <f>AA9/60</f>
        <v>5.3240740740740748E-3</v>
      </c>
      <c r="AC9" s="26">
        <v>79.41</v>
      </c>
      <c r="AD9" s="26">
        <v>0</v>
      </c>
      <c r="AE9" s="26">
        <v>0</v>
      </c>
      <c r="AF9" s="24">
        <v>0</v>
      </c>
      <c r="AG9" s="26">
        <v>0</v>
      </c>
      <c r="AH9" s="4">
        <f>IF(AC9&gt;0,(AC9+AD9*$J$1+AE9*$K$1+AF9*$L$1+AG9*$M$1),"")</f>
        <v>79.41</v>
      </c>
      <c r="AI9" s="8">
        <f>IF(AC9&gt;0,(MIN(AH$3:AH$63)/AH9),"")</f>
        <v>0.53255257524241284</v>
      </c>
      <c r="AJ9" s="9">
        <f>IF(AC9&gt;0,(ROUND(100*AI9,4)),"")</f>
        <v>53.255299999999998</v>
      </c>
      <c r="AK9" s="27">
        <v>0.33333333333333331</v>
      </c>
      <c r="AL9" s="7">
        <f>AK9/60</f>
        <v>5.5555555555555549E-3</v>
      </c>
      <c r="AM9" s="26">
        <v>250</v>
      </c>
      <c r="AN9" s="26">
        <v>0</v>
      </c>
      <c r="AO9" s="26">
        <v>0</v>
      </c>
      <c r="AP9" s="24">
        <v>0</v>
      </c>
      <c r="AQ9" s="26">
        <v>0</v>
      </c>
      <c r="AR9" s="4">
        <f>IF(AM9&gt;0,(AM9+AN9*$J$1+AO9*$K$1+AP9*$L$1+AQ9*$M$1),"")</f>
        <v>250</v>
      </c>
      <c r="AS9" s="8">
        <f>IF(AM9&gt;0,(MIN(AR$3:AR$63)/AR9),"")</f>
        <v>0.44868000000000002</v>
      </c>
      <c r="AT9" s="9">
        <f>IF(AM9&gt;0,(ROUND(100*AS9,4)),"")</f>
        <v>44.868000000000002</v>
      </c>
      <c r="AU9" s="27">
        <v>0.24166666666666667</v>
      </c>
      <c r="AV9" s="7">
        <f>AU9/60</f>
        <v>4.0277777777777777E-3</v>
      </c>
      <c r="AW9" s="26">
        <v>83.11</v>
      </c>
      <c r="AX9" s="26">
        <v>0</v>
      </c>
      <c r="AY9" s="24">
        <v>0</v>
      </c>
      <c r="AZ9" s="24">
        <v>0</v>
      </c>
      <c r="BA9" s="26">
        <v>0</v>
      </c>
      <c r="BB9" s="4">
        <f>IF(AW9&gt;0,(AW9+AX9*$J$1+AY9*$K$1+AZ9*$L$1+BA9*$M$1),"")</f>
        <v>83.11</v>
      </c>
      <c r="BC9" s="8">
        <f>IF(AW9&gt;0,(MIN(BB$3:BB$63)/BB9),"")</f>
        <v>0.79858019492239207</v>
      </c>
      <c r="BD9" s="9">
        <f>IF(AW9&gt;0,(ROUND(100*BC9,4)),"")</f>
        <v>79.858000000000004</v>
      </c>
      <c r="BE9" s="27">
        <v>0.21388888888888891</v>
      </c>
      <c r="BF9" s="7">
        <f>BE9/60</f>
        <v>3.5648148148148149E-3</v>
      </c>
      <c r="BG9" s="26">
        <v>76.209999999999994</v>
      </c>
      <c r="BH9" s="26">
        <v>0</v>
      </c>
      <c r="BI9" s="26">
        <v>0</v>
      </c>
      <c r="BJ9" s="24">
        <v>0</v>
      </c>
      <c r="BK9" s="26">
        <v>0</v>
      </c>
      <c r="BL9" s="4">
        <f>IF(BG9&gt;0,(BG9+BH9*$J$1+BI9*$K$1+BJ9*$L$1+BK9*$M$1),"")</f>
        <v>76.209999999999994</v>
      </c>
      <c r="BM9" s="8">
        <f>IF(BG9&gt;0,(MIN(BL$3:BL$63)/BL9),"")</f>
        <v>0.6749770371342344</v>
      </c>
      <c r="BN9" s="9">
        <f>IF(BG9&gt;0,(ROUND(100*BM9,4)),"")</f>
        <v>67.497699999999995</v>
      </c>
      <c r="BO9" s="27">
        <v>0.15208333333333332</v>
      </c>
      <c r="BP9" s="7">
        <f>BO9/60</f>
        <v>2.5347222222222221E-3</v>
      </c>
      <c r="BQ9" s="26">
        <v>67.599999999999994</v>
      </c>
      <c r="BR9" s="24">
        <v>0</v>
      </c>
      <c r="BS9" s="26">
        <v>0</v>
      </c>
      <c r="BT9" s="26">
        <v>0</v>
      </c>
      <c r="BU9" s="26">
        <v>0</v>
      </c>
      <c r="BV9" s="4">
        <f>IF(BQ9&gt;0,(BQ9+BR9*$J$1+BS9*$K$1+BT9*$L$1+BU9*$M$1),"")</f>
        <v>67.599999999999994</v>
      </c>
      <c r="BW9" s="8">
        <f>IF(BQ9&gt;0,(MIN(BV$3:BV$63)/BV9),"")</f>
        <v>0.7227810650887575</v>
      </c>
      <c r="BX9" s="9">
        <f>IF(BQ9&gt;0,(ROUND(100*BW9,4)),"")</f>
        <v>72.278099999999995</v>
      </c>
      <c r="BY9" s="25">
        <v>0.53333333333333333</v>
      </c>
      <c r="BZ9" s="26">
        <v>0</v>
      </c>
      <c r="CA9" s="7">
        <f>IF(BY9&gt;0,(BY9-F9-H9-R9-AB9-AV9-AL9-BP9-BF9+BZ9*$BZ$1/60/24),"")</f>
        <v>6.09490740740741E-2</v>
      </c>
      <c r="CB9" s="11">
        <f>IF(BY9&gt;0,(CA9*60*24),"")</f>
        <v>87.766666666666708</v>
      </c>
      <c r="CC9" s="11">
        <f>CB9*60</f>
        <v>5266.0000000000027</v>
      </c>
      <c r="CD9" s="8">
        <f>IF(BY9&gt;0,(MIN(CA$3:CA$63)/CA9),"")</f>
        <v>0.76129889859475874</v>
      </c>
      <c r="CE9" s="9">
        <f>IF(BY9&gt;0,(ROUND(700*CD9,4)),"")</f>
        <v>532.90920000000006</v>
      </c>
      <c r="CF9" s="13">
        <f>IF(BY9&gt;0,(_xlfn.RANK.EQ(CE9,CE$3:CE$63)),"")</f>
        <v>7</v>
      </c>
      <c r="CG9" s="17">
        <f>IF(BQ9&gt;0,(AJ9+Z9+P9+AT9+BD9+BN9+BX9),"")</f>
        <v>444.50419999999997</v>
      </c>
      <c r="CH9" s="18">
        <f>IF(BQ9&gt;0,(_xlfn.RANK.EQ(CG9,CG$3:CG$63)),"")</f>
        <v>7</v>
      </c>
      <c r="CI9" s="9"/>
      <c r="CJ9" s="19">
        <f>IF(BY9&gt;0,(CE9+CG9),"")</f>
        <v>977.41340000000002</v>
      </c>
      <c r="CK9" s="8">
        <f>IF(BY9&gt;0,(CJ9/MAX(CJ$3:CJ$63)),"")</f>
        <v>0.79525907117064298</v>
      </c>
    </row>
    <row r="10" spans="1:89" x14ac:dyDescent="0.25">
      <c r="A10" s="4">
        <v>19</v>
      </c>
      <c r="B10" s="28" t="s">
        <v>34</v>
      </c>
      <c r="C10" s="28" t="s">
        <v>100</v>
      </c>
      <c r="D10" s="26" t="s">
        <v>33</v>
      </c>
      <c r="E10" s="18">
        <f>IF(BY10&gt;0,(_xlfn.RANK.EQ(CK10,CK$3:CK$63)),"")</f>
        <v>7</v>
      </c>
      <c r="F10" s="29">
        <v>0.44027777777777777</v>
      </c>
      <c r="G10" s="27">
        <v>0</v>
      </c>
      <c r="H10" s="7">
        <f>G10/60</f>
        <v>0</v>
      </c>
      <c r="I10" s="26">
        <v>118.32</v>
      </c>
      <c r="J10" s="26">
        <v>0</v>
      </c>
      <c r="K10" s="26">
        <v>0</v>
      </c>
      <c r="L10" s="24">
        <v>0</v>
      </c>
      <c r="M10" s="26">
        <v>0</v>
      </c>
      <c r="N10" s="4">
        <f>IF(I10&gt;0,(I10+J10*$J$1+K10*$K$1+L10*$L$1+M10*$M$1),"")</f>
        <v>118.32</v>
      </c>
      <c r="O10" s="8">
        <f>IF(I10&gt;0,(MIN(N$3:N$63)/N10),"")</f>
        <v>0.53008789722785665</v>
      </c>
      <c r="P10" s="9">
        <f>IF(I10&gt;0,(ROUND(100*O10,4)),"")</f>
        <v>53.008800000000001</v>
      </c>
      <c r="Q10" s="27">
        <v>0</v>
      </c>
      <c r="R10" s="7">
        <f>Q10/60</f>
        <v>0</v>
      </c>
      <c r="S10" s="26">
        <v>35.76</v>
      </c>
      <c r="T10" s="24">
        <v>0</v>
      </c>
      <c r="U10" s="26">
        <v>0</v>
      </c>
      <c r="V10" s="24">
        <v>0</v>
      </c>
      <c r="W10" s="26">
        <v>0</v>
      </c>
      <c r="X10" s="4">
        <f>IF(S10&gt;0,(S10+T10*$J$1+U10*$K$1+V10*$L$1+W10*$M$1),"")</f>
        <v>35.76</v>
      </c>
      <c r="Y10" s="8">
        <f>IF(S10&gt;0,(MIN(X$3:X$63)/X10),"")</f>
        <v>0.63982102908277405</v>
      </c>
      <c r="Z10" s="9">
        <f>IF(S10&gt;0,(ROUND(100*Y10,4)),"")</f>
        <v>63.982100000000003</v>
      </c>
      <c r="AA10" s="27">
        <v>0.3298611111111111</v>
      </c>
      <c r="AB10" s="7">
        <f>AA10/60</f>
        <v>5.4976851851851853E-3</v>
      </c>
      <c r="AC10" s="26">
        <v>46.59</v>
      </c>
      <c r="AD10" s="26">
        <v>0</v>
      </c>
      <c r="AE10" s="26">
        <v>0</v>
      </c>
      <c r="AF10" s="24">
        <v>0</v>
      </c>
      <c r="AG10" s="26">
        <v>0</v>
      </c>
      <c r="AH10" s="4">
        <f>IF(AC10&gt;0,(AC10+AD10*$J$1+AE10*$K$1+AF10*$L$1+AG10*$M$1),"")</f>
        <v>46.59</v>
      </c>
      <c r="AI10" s="8">
        <f>IF(AC10&gt;0,(MIN(AH$3:AH$63)/AH10),"")</f>
        <v>0.90770551620519413</v>
      </c>
      <c r="AJ10" s="9">
        <f>IF(AC10&gt;0,(ROUND(100*AI10,4)),"")</f>
        <v>90.770600000000002</v>
      </c>
      <c r="AK10" s="27">
        <v>0.17708333333333334</v>
      </c>
      <c r="AL10" s="7">
        <f>AK10/60</f>
        <v>2.9513888888888892E-3</v>
      </c>
      <c r="AM10" s="26">
        <v>127.03</v>
      </c>
      <c r="AN10" s="26">
        <v>0</v>
      </c>
      <c r="AO10" s="26">
        <v>0</v>
      </c>
      <c r="AP10" s="24">
        <v>0</v>
      </c>
      <c r="AQ10" s="26">
        <v>0</v>
      </c>
      <c r="AR10" s="4">
        <f>IF(AM10&gt;0,(AM10+AN10*$J$1+AO10*$K$1+AP10*$L$1+AQ10*$M$1),"")</f>
        <v>127.03</v>
      </c>
      <c r="AS10" s="8">
        <f>IF(AM10&gt;0,(MIN(AR$3:AR$63)/AR10),"")</f>
        <v>0.8830197591120208</v>
      </c>
      <c r="AT10" s="9">
        <f>IF(AM10&gt;0,(ROUND(100*AS10,4)),"")</f>
        <v>88.302000000000007</v>
      </c>
      <c r="AU10" s="27">
        <v>2.6388888888888889E-2</v>
      </c>
      <c r="AV10" s="7">
        <f>AU10/60</f>
        <v>4.3981481481481481E-4</v>
      </c>
      <c r="AW10" s="26">
        <v>120.67</v>
      </c>
      <c r="AX10" s="26">
        <v>0</v>
      </c>
      <c r="AY10" s="24">
        <v>0</v>
      </c>
      <c r="AZ10" s="24">
        <v>0</v>
      </c>
      <c r="BA10" s="26">
        <v>0</v>
      </c>
      <c r="BB10" s="4">
        <f>IF(AW10&gt;0,(AW10+AX10*$J$1+AY10*$K$1+AZ10*$L$1+BA10*$M$1),"")</f>
        <v>120.67</v>
      </c>
      <c r="BC10" s="8">
        <f>IF(AW10&gt;0,(MIN(BB$3:BB$63)/BB10),"")</f>
        <v>0.55001243059583993</v>
      </c>
      <c r="BD10" s="9">
        <f>IF(AW10&gt;0,(ROUND(100*BC10,4)),"")</f>
        <v>55.001199999999997</v>
      </c>
      <c r="BE10" s="27">
        <v>0.1423611111111111</v>
      </c>
      <c r="BF10" s="7">
        <f>BE10/60</f>
        <v>2.3726851851851851E-3</v>
      </c>
      <c r="BG10" s="26">
        <v>140.63999999999999</v>
      </c>
      <c r="BH10" s="26">
        <v>0</v>
      </c>
      <c r="BI10" s="26">
        <v>0</v>
      </c>
      <c r="BJ10" s="24">
        <v>0</v>
      </c>
      <c r="BK10" s="26">
        <v>0</v>
      </c>
      <c r="BL10" s="4">
        <f>IF(BG10&gt;0,(BG10+BH10*$J$1+BI10*$K$1+BJ10*$L$1+BK10*$M$1),"")</f>
        <v>140.63999999999999</v>
      </c>
      <c r="BM10" s="8">
        <f>IF(BG10&gt;0,(MIN(BL$3:BL$63)/BL10),"")</f>
        <v>0.36575654152445963</v>
      </c>
      <c r="BN10" s="9">
        <f>IF(BG10&gt;0,(ROUND(100*BM10,4)),"")</f>
        <v>36.575699999999998</v>
      </c>
      <c r="BO10" s="27">
        <v>9.7222222222222224E-2</v>
      </c>
      <c r="BP10" s="7">
        <f>BO10/60</f>
        <v>1.6203703703703703E-3</v>
      </c>
      <c r="BQ10" s="26">
        <v>76.010000000000005</v>
      </c>
      <c r="BR10" s="24">
        <v>0</v>
      </c>
      <c r="BS10" s="26">
        <v>0</v>
      </c>
      <c r="BT10" s="26">
        <v>0</v>
      </c>
      <c r="BU10" s="26">
        <v>0</v>
      </c>
      <c r="BV10" s="4">
        <f>IF(BQ10&gt;0,(BQ10+BR10*$J$1+BS10*$K$1+BT10*$L$1+BU10*$M$1),"")</f>
        <v>76.010000000000005</v>
      </c>
      <c r="BW10" s="8">
        <f>IF(BQ10&gt;0,(MIN(BV$3:BV$63)/BV10),"")</f>
        <v>0.6428101565583475</v>
      </c>
      <c r="BX10" s="9">
        <f>IF(BQ10&gt;0,(ROUND(100*BW10,4)),"")</f>
        <v>64.281000000000006</v>
      </c>
      <c r="BY10" s="25">
        <v>0.52361111111111114</v>
      </c>
      <c r="BZ10" s="26">
        <v>0</v>
      </c>
      <c r="CA10" s="7">
        <f>IF(BY10&gt;0,(BY10-F10-H10-R10-AB10-AV10-AL10-BP10-BF10+BZ10*$BZ$1/60/24),"")</f>
        <v>7.0451388888888924E-2</v>
      </c>
      <c r="CB10" s="11">
        <f>IF(BY10&gt;0,(CA10*60*24),"")</f>
        <v>101.45000000000005</v>
      </c>
      <c r="CC10" s="11">
        <f>CB10*60</f>
        <v>6087.0000000000027</v>
      </c>
      <c r="CD10" s="8">
        <f>IF(BY10&gt;0,(MIN(CA$3:CA$63)/CA10),"")</f>
        <v>0.65861672416625583</v>
      </c>
      <c r="CE10" s="9">
        <f>IF(BY10&gt;0,(ROUND(700*CD10,4)),"")</f>
        <v>461.0317</v>
      </c>
      <c r="CF10" s="13">
        <f>IF(BY10&gt;0,(_xlfn.RANK.EQ(CE10,CE$3:CE$63)),"")</f>
        <v>17</v>
      </c>
      <c r="CG10" s="17">
        <f>IF(BQ10&gt;0,(AJ10+Z10+P10+AT10+BD10+BN10+BX10),"")</f>
        <v>451.92140000000001</v>
      </c>
      <c r="CH10" s="18">
        <f>IF(BQ10&gt;0,(_xlfn.RANK.EQ(CG10,CG$3:CG$63)),"")</f>
        <v>6</v>
      </c>
      <c r="CI10" s="9"/>
      <c r="CJ10" s="19">
        <f>IF(BY10&gt;0,(CE10+CG10),"")</f>
        <v>912.95309999999995</v>
      </c>
      <c r="CK10" s="8">
        <f>IF(BY10&gt;0,(CJ10/MAX(CJ$3:CJ$63)),"")</f>
        <v>0.74281182796180112</v>
      </c>
    </row>
    <row r="11" spans="1:89" x14ac:dyDescent="0.25">
      <c r="A11" s="4">
        <v>24</v>
      </c>
      <c r="B11" s="28" t="s">
        <v>107</v>
      </c>
      <c r="C11" s="28" t="s">
        <v>108</v>
      </c>
      <c r="D11" s="26" t="s">
        <v>33</v>
      </c>
      <c r="E11" s="18">
        <f>IF(BY11&gt;0,(_xlfn.RANK.EQ(CK11,CK$3:CK$63)),"")</f>
        <v>8</v>
      </c>
      <c r="F11" s="29">
        <v>0.34791666666666665</v>
      </c>
      <c r="G11" s="27">
        <v>0.15902777777777777</v>
      </c>
      <c r="H11" s="7">
        <f>G11/60</f>
        <v>2.650462962962963E-3</v>
      </c>
      <c r="I11" s="26">
        <v>138.05000000000001</v>
      </c>
      <c r="J11" s="26">
        <v>0</v>
      </c>
      <c r="K11" s="26">
        <v>0</v>
      </c>
      <c r="L11" s="24">
        <v>0</v>
      </c>
      <c r="M11" s="26">
        <v>0</v>
      </c>
      <c r="N11" s="4">
        <f>IF(I11&gt;0,(I11+J11*$J$1+K11*$K$1+L11*$L$1+M11*$M$1),"")</f>
        <v>138.05000000000001</v>
      </c>
      <c r="O11" s="8">
        <f>IF(I11&gt;0,(MIN(N$3:N$63)/N11),"")</f>
        <v>0.45432814197754434</v>
      </c>
      <c r="P11" s="9">
        <f>IF(I11&gt;0,(ROUND(100*O11,4)),"")</f>
        <v>45.4328</v>
      </c>
      <c r="Q11" s="27">
        <v>0</v>
      </c>
      <c r="R11" s="7">
        <f>Q11/60</f>
        <v>0</v>
      </c>
      <c r="S11" s="26">
        <v>45.58</v>
      </c>
      <c r="T11" s="24">
        <v>0</v>
      </c>
      <c r="U11" s="26">
        <v>0</v>
      </c>
      <c r="V11" s="24">
        <v>0</v>
      </c>
      <c r="W11" s="26">
        <v>0</v>
      </c>
      <c r="X11" s="4">
        <f>IF(S11&gt;0,(S11+T11*$J$1+U11*$K$1+V11*$L$1+W11*$M$1),"")</f>
        <v>45.58</v>
      </c>
      <c r="Y11" s="8">
        <f>IF(S11&gt;0,(MIN(X$3:X$63)/X11),"")</f>
        <v>0.50197455024133386</v>
      </c>
      <c r="Z11" s="9">
        <f>IF(S11&gt;0,(ROUND(100*Y11,4)),"")</f>
        <v>50.197499999999998</v>
      </c>
      <c r="AA11" s="27">
        <v>8.1250000000000003E-2</v>
      </c>
      <c r="AB11" s="7">
        <f>AA11/60</f>
        <v>1.3541666666666667E-3</v>
      </c>
      <c r="AC11" s="26">
        <v>86.26</v>
      </c>
      <c r="AD11" s="26">
        <v>0</v>
      </c>
      <c r="AE11" s="26">
        <v>0</v>
      </c>
      <c r="AF11" s="24">
        <v>0</v>
      </c>
      <c r="AG11" s="26">
        <v>0</v>
      </c>
      <c r="AH11" s="4">
        <f>IF(AC11&gt;0,(AC11+AD11*$J$1+AE11*$K$1+AF11*$L$1+AG11*$M$1),"")</f>
        <v>86.26</v>
      </c>
      <c r="AI11" s="8">
        <f>IF(AC11&gt;0,(MIN(AH$3:AH$63)/AH11),"")</f>
        <v>0.49026199860885689</v>
      </c>
      <c r="AJ11" s="9">
        <f>IF(AC11&gt;0,(ROUND(100*AI11,4)),"")</f>
        <v>49.026200000000003</v>
      </c>
      <c r="AK11" s="27">
        <v>0.1013888888888889</v>
      </c>
      <c r="AL11" s="7">
        <f>AK11/60</f>
        <v>1.689814814814815E-3</v>
      </c>
      <c r="AM11" s="26">
        <v>300</v>
      </c>
      <c r="AN11" s="26">
        <v>0</v>
      </c>
      <c r="AO11" s="26">
        <v>0</v>
      </c>
      <c r="AP11" s="24">
        <v>0</v>
      </c>
      <c r="AQ11" s="26">
        <v>0</v>
      </c>
      <c r="AR11" s="4">
        <f>IF(AM11&gt;0,(AM11+AN11*$J$1+AO11*$K$1+AP11*$L$1+AQ11*$M$1),"")</f>
        <v>300</v>
      </c>
      <c r="AS11" s="8">
        <f>IF(AM11&gt;0,(MIN(AR$3:AR$63)/AR11),"")</f>
        <v>0.37390000000000001</v>
      </c>
      <c r="AT11" s="9">
        <f>IF(AM11&gt;0,(ROUND(100*AS11,4)),"")</f>
        <v>37.39</v>
      </c>
      <c r="AU11" s="27">
        <v>0.1388888888888889</v>
      </c>
      <c r="AV11" s="7">
        <f>AU11/60</f>
        <v>2.3148148148148151E-3</v>
      </c>
      <c r="AW11" s="26">
        <v>110.4</v>
      </c>
      <c r="AX11" s="26">
        <v>0</v>
      </c>
      <c r="AY11" s="24">
        <v>0</v>
      </c>
      <c r="AZ11" s="24">
        <v>0</v>
      </c>
      <c r="BA11" s="26">
        <v>0</v>
      </c>
      <c r="BB11" s="4">
        <f>IF(AW11&gt;0,(AW11+AX11*$J$1+AY11*$K$1+AZ11*$L$1+BA11*$M$1),"")</f>
        <v>110.4</v>
      </c>
      <c r="BC11" s="8">
        <f>IF(AW11&gt;0,(MIN(BB$3:BB$63)/BB11),"")</f>
        <v>0.60117753623188408</v>
      </c>
      <c r="BD11" s="9">
        <f>IF(AW11&gt;0,(ROUND(100*BC11,4)),"")</f>
        <v>60.117800000000003</v>
      </c>
      <c r="BE11" s="27">
        <v>0</v>
      </c>
      <c r="BF11" s="7">
        <f>BE11/60</f>
        <v>0</v>
      </c>
      <c r="BG11" s="26">
        <v>168.72</v>
      </c>
      <c r="BH11" s="26">
        <v>0</v>
      </c>
      <c r="BI11" s="26">
        <v>0</v>
      </c>
      <c r="BJ11" s="24">
        <v>0</v>
      </c>
      <c r="BK11" s="26">
        <v>0</v>
      </c>
      <c r="BL11" s="4">
        <f>IF(BG11&gt;0,(BG11+BH11*$J$1+BI11*$K$1+BJ11*$L$1+BK11*$M$1),"")</f>
        <v>168.72</v>
      </c>
      <c r="BM11" s="8">
        <f>IF(BG11&gt;0,(MIN(BL$3:BL$63)/BL11),"")</f>
        <v>0.30488383119962065</v>
      </c>
      <c r="BN11" s="9">
        <f>IF(BG11&gt;0,(ROUND(100*BM11,4)),"")</f>
        <v>30.488399999999999</v>
      </c>
      <c r="BO11" s="27">
        <v>0</v>
      </c>
      <c r="BP11" s="7">
        <f>BO11/60</f>
        <v>0</v>
      </c>
      <c r="BQ11" s="26">
        <v>103.33</v>
      </c>
      <c r="BR11" s="24">
        <v>0</v>
      </c>
      <c r="BS11" s="26">
        <v>0</v>
      </c>
      <c r="BT11" s="26">
        <v>0</v>
      </c>
      <c r="BU11" s="26">
        <v>0</v>
      </c>
      <c r="BV11" s="4">
        <f>IF(BQ11&gt;0,(BQ11+BR11*$J$1+BS11*$K$1+BT11*$L$1+BU11*$M$1),"")</f>
        <v>103.33</v>
      </c>
      <c r="BW11" s="8">
        <f>IF(BQ11&gt;0,(MIN(BV$3:BV$63)/BV11),"")</f>
        <v>0.47285396303106553</v>
      </c>
      <c r="BX11" s="9">
        <f>IF(BQ11&gt;0,(ROUND(100*BW11,4)),"")</f>
        <v>47.285400000000003</v>
      </c>
      <c r="BY11" s="25">
        <v>0.41388888888888892</v>
      </c>
      <c r="BZ11" s="26">
        <v>0</v>
      </c>
      <c r="CA11" s="7">
        <f>IF(BY11&gt;0,(BY11-F11-H11-R11-AB11-AV11-AL11-BP11-BF11+BZ11*$BZ$1/60/24),"")</f>
        <v>5.7962962962962994E-2</v>
      </c>
      <c r="CB11" s="11">
        <f>IF(BY11&gt;0,(CA11*60*24),"")</f>
        <v>83.466666666666711</v>
      </c>
      <c r="CC11" s="11">
        <f>CB11*60</f>
        <v>5008.0000000000027</v>
      </c>
      <c r="CD11" s="8">
        <f>IF(BY11&gt;0,(MIN(CA$3:CA$63)/CA11),"")</f>
        <v>0.8005191693290733</v>
      </c>
      <c r="CE11" s="9">
        <f>IF(BY11&gt;0,(ROUND(700*CD11,4)),"")</f>
        <v>560.36339999999996</v>
      </c>
      <c r="CF11" s="13">
        <f>IF(BY11&gt;0,(_xlfn.RANK.EQ(CE11,CE$3:CE$63)),"")</f>
        <v>5</v>
      </c>
      <c r="CG11" s="17">
        <f>IF(BQ11&gt;0,(AJ11+Z11+P11+AT11+BD11+BN11+BX11),"")</f>
        <v>319.93809999999996</v>
      </c>
      <c r="CH11" s="18">
        <f>IF(BQ11&gt;0,(_xlfn.RANK.EQ(CG11,CG$3:CG$63)),"")</f>
        <v>14</v>
      </c>
      <c r="CI11" s="9"/>
      <c r="CJ11" s="19">
        <f>IF(BY11&gt;0,(CE11+CG11),"")</f>
        <v>880.30149999999992</v>
      </c>
      <c r="CK11" s="8">
        <f>IF(BY11&gt;0,(CJ11/MAX(CJ$3:CJ$63)),"")</f>
        <v>0.71624529931769265</v>
      </c>
    </row>
    <row r="12" spans="1:89" x14ac:dyDescent="0.25">
      <c r="A12" s="4">
        <v>2</v>
      </c>
      <c r="B12" s="28" t="s">
        <v>34</v>
      </c>
      <c r="C12" s="28" t="s">
        <v>29</v>
      </c>
      <c r="D12" s="26" t="s">
        <v>33</v>
      </c>
      <c r="E12" s="18">
        <f>IF(BY12&gt;0,(_xlfn.RANK.EQ(CK12,CK$3:CK$63)),"")</f>
        <v>9</v>
      </c>
      <c r="F12" s="29">
        <v>0.55763888888888891</v>
      </c>
      <c r="G12" s="27">
        <v>0</v>
      </c>
      <c r="H12" s="7">
        <f>G12/60</f>
        <v>0</v>
      </c>
      <c r="I12" s="26">
        <v>121.95</v>
      </c>
      <c r="J12" s="26">
        <v>0</v>
      </c>
      <c r="K12" s="26">
        <v>0</v>
      </c>
      <c r="L12" s="24">
        <v>0</v>
      </c>
      <c r="M12" s="26">
        <v>0</v>
      </c>
      <c r="N12" s="4">
        <f>IF(I12&gt;0,(I12+J12*$J$1+K12*$K$1+L12*$L$1+M12*$M$1),"")</f>
        <v>121.95</v>
      </c>
      <c r="O12" s="8">
        <f>IF(I12&gt;0,(MIN(N$3:N$63)/N12),"")</f>
        <v>0.51430914309143094</v>
      </c>
      <c r="P12" s="9">
        <f>IF(I12&gt;0,(ROUND(100*O12,4)),"")</f>
        <v>51.430900000000001</v>
      </c>
      <c r="Q12" s="27">
        <v>0</v>
      </c>
      <c r="R12" s="7">
        <f>Q12/60</f>
        <v>0</v>
      </c>
      <c r="S12" s="26">
        <v>81.84</v>
      </c>
      <c r="T12" s="24">
        <v>0</v>
      </c>
      <c r="U12" s="26">
        <v>0</v>
      </c>
      <c r="V12" s="24">
        <v>0</v>
      </c>
      <c r="W12" s="26">
        <v>0</v>
      </c>
      <c r="X12" s="4">
        <f>IF(S12&gt;0,(S12+T12*$J$1+U12*$K$1+V12*$L$1+W12*$M$1),"")</f>
        <v>81.84</v>
      </c>
      <c r="Y12" s="8">
        <f>IF(S12&gt;0,(MIN(X$3:X$63)/X12),"")</f>
        <v>0.27956989247311825</v>
      </c>
      <c r="Z12" s="9">
        <f>IF(S12&gt;0,(ROUND(100*Y12,4)),"")</f>
        <v>27.957000000000001</v>
      </c>
      <c r="AA12" s="27">
        <v>0</v>
      </c>
      <c r="AB12" s="7">
        <f>AA12/60</f>
        <v>0</v>
      </c>
      <c r="AC12" s="26">
        <v>60.16</v>
      </c>
      <c r="AD12" s="26">
        <v>0</v>
      </c>
      <c r="AE12" s="26">
        <v>0</v>
      </c>
      <c r="AF12" s="24">
        <v>0</v>
      </c>
      <c r="AG12" s="26">
        <v>0</v>
      </c>
      <c r="AH12" s="4">
        <f>IF(AC12&gt;0,(AC12+AD12*$J$1+AE12*$K$1+AF12*$L$1+AG12*$M$1),"")</f>
        <v>60.16</v>
      </c>
      <c r="AI12" s="8">
        <f>IF(AC12&gt;0,(MIN(AH$3:AH$63)/AH12),"")</f>
        <v>0.70295877659574468</v>
      </c>
      <c r="AJ12" s="9">
        <f>IF(AC12&gt;0,(ROUND(100*AI12,4)),"")</f>
        <v>70.295900000000003</v>
      </c>
      <c r="AK12" s="27">
        <v>0</v>
      </c>
      <c r="AL12" s="7">
        <f>AK12/60</f>
        <v>0</v>
      </c>
      <c r="AM12" s="26">
        <v>190</v>
      </c>
      <c r="AN12" s="26">
        <v>0</v>
      </c>
      <c r="AO12" s="26">
        <v>0</v>
      </c>
      <c r="AP12" s="24">
        <v>0</v>
      </c>
      <c r="AQ12" s="26">
        <v>0</v>
      </c>
      <c r="AR12" s="4">
        <f>IF(AM12&gt;0,(AM12+AN12*$J$1+AO12*$K$1+AP12*$L$1+AQ12*$M$1),"")</f>
        <v>190</v>
      </c>
      <c r="AS12" s="8">
        <f>IF(AM12&gt;0,(MIN(AR$3:AR$63)/AR12),"")</f>
        <v>0.59036842105263154</v>
      </c>
      <c r="AT12" s="9">
        <f>IF(AM12&gt;0,(ROUND(100*AS12,4)),"")</f>
        <v>59.036799999999999</v>
      </c>
      <c r="AU12" s="27">
        <v>0</v>
      </c>
      <c r="AV12" s="7">
        <f>AU12/60</f>
        <v>0</v>
      </c>
      <c r="AW12" s="26">
        <v>104.21</v>
      </c>
      <c r="AX12" s="26">
        <v>0</v>
      </c>
      <c r="AY12" s="24">
        <v>0</v>
      </c>
      <c r="AZ12" s="24">
        <v>0</v>
      </c>
      <c r="BA12" s="26">
        <v>0</v>
      </c>
      <c r="BB12" s="4">
        <f>IF(AW12&gt;0,(AW12+AX12*$J$1+AY12*$K$1+AZ12*$L$1+BA12*$M$1),"")</f>
        <v>104.21</v>
      </c>
      <c r="BC12" s="8">
        <f>IF(AW12&gt;0,(MIN(BB$3:BB$63)/BB12),"")</f>
        <v>0.63688705498512632</v>
      </c>
      <c r="BD12" s="9">
        <f>IF(AW12&gt;0,(ROUND(100*BC12,4)),"")</f>
        <v>63.688699999999997</v>
      </c>
      <c r="BE12" s="27">
        <v>0</v>
      </c>
      <c r="BF12" s="7">
        <f>BE12/60</f>
        <v>0</v>
      </c>
      <c r="BG12" s="26">
        <v>117.22</v>
      </c>
      <c r="BH12" s="26">
        <v>0</v>
      </c>
      <c r="BI12" s="26">
        <v>0</v>
      </c>
      <c r="BJ12" s="24">
        <v>0</v>
      </c>
      <c r="BK12" s="26">
        <v>0</v>
      </c>
      <c r="BL12" s="4">
        <f>IF(BG12&gt;0,(BG12+BH12*$J$1+BI12*$K$1+BJ12*$L$1+BK12*$M$1),"")</f>
        <v>117.22</v>
      </c>
      <c r="BM12" s="8">
        <f>IF(BG12&gt;0,(MIN(BL$3:BL$63)/BL12),"")</f>
        <v>0.43883296365807883</v>
      </c>
      <c r="BN12" s="9">
        <f>IF(BG12&gt;0,(ROUND(100*BM12,4)),"")</f>
        <v>43.883299999999998</v>
      </c>
      <c r="BO12" s="27">
        <v>0</v>
      </c>
      <c r="BP12" s="7">
        <f>BO12/60</f>
        <v>0</v>
      </c>
      <c r="BQ12" s="26">
        <v>119.41</v>
      </c>
      <c r="BR12" s="24">
        <v>0</v>
      </c>
      <c r="BS12" s="26">
        <v>0</v>
      </c>
      <c r="BT12" s="26">
        <v>0</v>
      </c>
      <c r="BU12" s="26">
        <v>0</v>
      </c>
      <c r="BV12" s="4">
        <f>IF(BQ12&gt;0,(BQ12+BR12*$J$1+BS12*$K$1+BT12*$L$1+BU12*$M$1),"")</f>
        <v>119.41</v>
      </c>
      <c r="BW12" s="8">
        <f>IF(BQ12&gt;0,(MIN(BV$3:BV$63)/BV12),"")</f>
        <v>0.40917846076543002</v>
      </c>
      <c r="BX12" s="9">
        <f>IF(BQ12&gt;0,(ROUND(100*BW12,4)),"")</f>
        <v>40.9178</v>
      </c>
      <c r="BY12" s="25">
        <v>0.62152777777777779</v>
      </c>
      <c r="BZ12" s="26">
        <v>0</v>
      </c>
      <c r="CA12" s="7">
        <f>IF(BY12&gt;0,(BY12-F12-H12-R12-AB12-AV12-AL12-BP12-BF12+BZ12*$BZ$1/60/24),"")</f>
        <v>6.3888888888888884E-2</v>
      </c>
      <c r="CB12" s="11">
        <f>IF(BY12&gt;0,(CA12*60*24),"")</f>
        <v>92</v>
      </c>
      <c r="CC12" s="11">
        <f>CB12*60</f>
        <v>5520</v>
      </c>
      <c r="CD12" s="8">
        <f>IF(BY12&gt;0,(MIN(CA$3:CA$63)/CA12),"")</f>
        <v>0.72626811594202922</v>
      </c>
      <c r="CE12" s="9">
        <f>IF(BY12&gt;0,(ROUND(700*CD12,4)),"")</f>
        <v>508.3877</v>
      </c>
      <c r="CF12" s="13">
        <f>IF(BY12&gt;0,(_xlfn.RANK.EQ(CE12,CE$3:CE$63)),"")</f>
        <v>9</v>
      </c>
      <c r="CG12" s="17">
        <f>IF(BQ12&gt;0,(AJ12+Z12+P12+AT12+BD12+BN12+BX12),"")</f>
        <v>357.21040000000005</v>
      </c>
      <c r="CH12" s="18">
        <f>IF(BQ12&gt;0,(_xlfn.RANK.EQ(CG12,CG$3:CG$63)),"")</f>
        <v>8</v>
      </c>
      <c r="CI12" s="9"/>
      <c r="CJ12" s="19">
        <f>IF(BY12&gt;0,(CE12+CG12),"")</f>
        <v>865.59810000000004</v>
      </c>
      <c r="CK12" s="8">
        <f>IF(BY12&gt;0,(CJ12/MAX(CJ$3:CJ$63)),"")</f>
        <v>0.70428207860980152</v>
      </c>
    </row>
    <row r="13" spans="1:89" x14ac:dyDescent="0.25">
      <c r="A13" s="4">
        <v>7</v>
      </c>
      <c r="B13" s="28" t="s">
        <v>66</v>
      </c>
      <c r="C13" s="28" t="s">
        <v>67</v>
      </c>
      <c r="D13" s="26" t="s">
        <v>33</v>
      </c>
      <c r="E13" s="18">
        <f>IF(BY13&gt;0,(_xlfn.RANK.EQ(CK13,CK$3:CK$63)),"")</f>
        <v>10</v>
      </c>
      <c r="F13" s="29">
        <v>0.4548611111111111</v>
      </c>
      <c r="G13" s="27">
        <v>0</v>
      </c>
      <c r="H13" s="7">
        <f>G13/60</f>
        <v>0</v>
      </c>
      <c r="I13" s="26">
        <v>127.19</v>
      </c>
      <c r="J13" s="26">
        <v>0</v>
      </c>
      <c r="K13" s="26">
        <v>0</v>
      </c>
      <c r="L13" s="24">
        <v>0</v>
      </c>
      <c r="M13" s="26">
        <v>0</v>
      </c>
      <c r="N13" s="4">
        <f>IF(I13&gt;0,(I13+J13*$J$1+K13*$K$1+L13*$L$1+M13*$M$1),"")</f>
        <v>127.19</v>
      </c>
      <c r="O13" s="8">
        <f>IF(I13&gt;0,(MIN(N$3:N$63)/N13),"")</f>
        <v>0.49312052834342324</v>
      </c>
      <c r="P13" s="9">
        <f>IF(I13&gt;0,(ROUND(100*O13,4)),"")</f>
        <v>49.312100000000001</v>
      </c>
      <c r="Q13" s="27">
        <v>0</v>
      </c>
      <c r="R13" s="7">
        <f>Q13/60</f>
        <v>0</v>
      </c>
      <c r="S13" s="26">
        <v>53.62</v>
      </c>
      <c r="T13" s="24">
        <v>0</v>
      </c>
      <c r="U13" s="26">
        <v>0</v>
      </c>
      <c r="V13" s="24">
        <v>0</v>
      </c>
      <c r="W13" s="26">
        <v>0</v>
      </c>
      <c r="X13" s="4">
        <f>IF(S13&gt;0,(S13+T13*$J$1+U13*$K$1+V13*$L$1+W13*$M$1),"")</f>
        <v>53.62</v>
      </c>
      <c r="Y13" s="8">
        <f>IF(S13&gt;0,(MIN(X$3:X$63)/X13),"")</f>
        <v>0.42670645281611341</v>
      </c>
      <c r="Z13" s="9">
        <f>IF(S13&gt;0,(ROUND(100*Y13,4)),"")</f>
        <v>42.6706</v>
      </c>
      <c r="AA13" s="27">
        <v>0.48749999999999999</v>
      </c>
      <c r="AB13" s="7">
        <f>AA13/60</f>
        <v>8.1250000000000003E-3</v>
      </c>
      <c r="AC13" s="26">
        <v>82.49</v>
      </c>
      <c r="AD13" s="26">
        <v>0</v>
      </c>
      <c r="AE13" s="26">
        <v>0</v>
      </c>
      <c r="AF13" s="24">
        <v>0</v>
      </c>
      <c r="AG13" s="26">
        <v>0</v>
      </c>
      <c r="AH13" s="4">
        <f>IF(AC13&gt;0,(AC13+AD13*$J$1+AE13*$K$1+AF13*$L$1+AG13*$M$1),"")</f>
        <v>82.49</v>
      </c>
      <c r="AI13" s="8">
        <f>IF(AC13&gt;0,(MIN(AH$3:AH$63)/AH13),"")</f>
        <v>0.51266820220632803</v>
      </c>
      <c r="AJ13" s="9">
        <f>IF(AC13&gt;0,(ROUND(100*AI13,4)),"")</f>
        <v>51.266800000000003</v>
      </c>
      <c r="AK13" s="27">
        <v>0.20694444444444446</v>
      </c>
      <c r="AL13" s="7">
        <f>AK13/60</f>
        <v>3.4490740740740745E-3</v>
      </c>
      <c r="AM13" s="26">
        <v>127.15</v>
      </c>
      <c r="AN13" s="26">
        <v>0</v>
      </c>
      <c r="AO13" s="26">
        <v>0</v>
      </c>
      <c r="AP13" s="24">
        <v>0</v>
      </c>
      <c r="AQ13" s="26">
        <v>0</v>
      </c>
      <c r="AR13" s="4">
        <f>IF(AM13&gt;0,(AM13+AN13*$J$1+AO13*$K$1+AP13*$L$1+AQ13*$M$1),"")</f>
        <v>127.15</v>
      </c>
      <c r="AS13" s="8">
        <f>IF(AM13&gt;0,(MIN(AR$3:AR$63)/AR13),"")</f>
        <v>0.88218639402280763</v>
      </c>
      <c r="AT13" s="9">
        <f>IF(AM13&gt;0,(ROUND(100*AS13,4)),"")</f>
        <v>88.218599999999995</v>
      </c>
      <c r="AU13" s="27">
        <v>0.17847222222222223</v>
      </c>
      <c r="AV13" s="7">
        <f>AU13/60</f>
        <v>2.9745370370370373E-3</v>
      </c>
      <c r="AW13" s="26">
        <v>92.27</v>
      </c>
      <c r="AX13" s="26">
        <v>0</v>
      </c>
      <c r="AY13" s="24">
        <v>0</v>
      </c>
      <c r="AZ13" s="24">
        <v>0</v>
      </c>
      <c r="BA13" s="26">
        <v>0</v>
      </c>
      <c r="BB13" s="4">
        <f>IF(AW13&gt;0,(AW13+AX13*$J$1+AY13*$K$1+AZ13*$L$1+BA13*$M$1),"")</f>
        <v>92.27</v>
      </c>
      <c r="BC13" s="8">
        <f>IF(AW13&gt;0,(MIN(BB$3:BB$63)/BB13),"")</f>
        <v>0.7193020483364041</v>
      </c>
      <c r="BD13" s="9">
        <f>IF(AW13&gt;0,(ROUND(100*BC13,4)),"")</f>
        <v>71.930199999999999</v>
      </c>
      <c r="BE13" s="27">
        <v>0.25138888888888888</v>
      </c>
      <c r="BF13" s="7">
        <f>BE13/60</f>
        <v>4.1898148148148146E-3</v>
      </c>
      <c r="BG13" s="26">
        <v>167.18</v>
      </c>
      <c r="BH13" s="26">
        <v>0</v>
      </c>
      <c r="BI13" s="26">
        <v>0</v>
      </c>
      <c r="BJ13" s="24">
        <v>0</v>
      </c>
      <c r="BK13" s="26">
        <v>0</v>
      </c>
      <c r="BL13" s="4">
        <f>IF(BG13&gt;0,(BG13+BH13*$J$1+BI13*$K$1+BJ13*$L$1+BK13*$M$1),"")</f>
        <v>167.18</v>
      </c>
      <c r="BM13" s="8">
        <f>IF(BG13&gt;0,(MIN(BL$3:BL$63)/BL13),"")</f>
        <v>0.30769230769230765</v>
      </c>
      <c r="BN13" s="9">
        <f>IF(BG13&gt;0,(ROUND(100*BM13,4)),"")</f>
        <v>30.769200000000001</v>
      </c>
      <c r="BO13" s="27">
        <v>0</v>
      </c>
      <c r="BP13" s="7">
        <f>BO13/60</f>
        <v>0</v>
      </c>
      <c r="BQ13" s="26">
        <v>220</v>
      </c>
      <c r="BR13" s="24">
        <v>0</v>
      </c>
      <c r="BS13" s="26">
        <v>0</v>
      </c>
      <c r="BT13" s="26">
        <v>0</v>
      </c>
      <c r="BU13" s="26">
        <v>0</v>
      </c>
      <c r="BV13" s="4">
        <f>IF(BQ13&gt;0,(BQ13+BR13*$J$1+BS13*$K$1+BT13*$L$1+BU13*$M$1),"")</f>
        <v>220</v>
      </c>
      <c r="BW13" s="8">
        <f>IF(BQ13&gt;0,(MIN(BV$3:BV$63)/BV13),"")</f>
        <v>0.22209090909090909</v>
      </c>
      <c r="BX13" s="9">
        <f>IF(BQ13&gt;0,(ROUND(100*BW13,4)),"")</f>
        <v>22.209099999999999</v>
      </c>
      <c r="BY13" s="25">
        <v>0.53819444444444442</v>
      </c>
      <c r="BZ13" s="26">
        <v>0</v>
      </c>
      <c r="CA13" s="7">
        <f>IF(BY13&gt;0,(BY13-F13-H13-R13-AB13-AV13-AL13-BP13-BF13+BZ13*$BZ$1/60/24),"")</f>
        <v>6.4594907407407393E-2</v>
      </c>
      <c r="CB13" s="11">
        <f>IF(BY13&gt;0,(CA13*60*24),"")</f>
        <v>93.016666666666652</v>
      </c>
      <c r="CC13" s="11">
        <f>CB13*60</f>
        <v>5580.9999999999991</v>
      </c>
      <c r="CD13" s="8">
        <f>IF(BY13&gt;0,(MIN(CA$3:CA$63)/CA13),"")</f>
        <v>0.71833004837842718</v>
      </c>
      <c r="CE13" s="9">
        <f>IF(BY13&gt;0,(ROUND(700*CD13,4)),"")</f>
        <v>502.83100000000002</v>
      </c>
      <c r="CF13" s="13">
        <f>IF(BY13&gt;0,(_xlfn.RANK.EQ(CE13,CE$3:CE$63)),"")</f>
        <v>10</v>
      </c>
      <c r="CG13" s="17">
        <f>IF(BQ13&gt;0,(AJ13+Z13+P13+AT13+BD13+BN13+BX13),"")</f>
        <v>356.3766</v>
      </c>
      <c r="CH13" s="18">
        <f>IF(BQ13&gt;0,(_xlfn.RANK.EQ(CG13,CG$3:CG$63)),"")</f>
        <v>9</v>
      </c>
      <c r="CI13" s="9"/>
      <c r="CJ13" s="19">
        <f>IF(BY13&gt;0,(CE13+CG13),"")</f>
        <v>859.20759999999996</v>
      </c>
      <c r="CK13" s="8">
        <f>IF(BY13&gt;0,(CJ13/MAX(CJ$3:CJ$63)),"")</f>
        <v>0.69908253551543009</v>
      </c>
    </row>
    <row r="14" spans="1:89" ht="15.75" customHeight="1" x14ac:dyDescent="0.25">
      <c r="A14" s="4">
        <v>12</v>
      </c>
      <c r="B14" s="28" t="s">
        <v>37</v>
      </c>
      <c r="C14" s="28" t="s">
        <v>38</v>
      </c>
      <c r="D14" s="26" t="s">
        <v>39</v>
      </c>
      <c r="E14" s="18">
        <f>IF(BY14&gt;0,(_xlfn.RANK.EQ(CK14,CK$3:CK$63)),"")</f>
        <v>11</v>
      </c>
      <c r="F14" s="29">
        <v>0.60972222222222217</v>
      </c>
      <c r="G14" s="27">
        <v>0</v>
      </c>
      <c r="H14" s="7">
        <f>G14/60</f>
        <v>0</v>
      </c>
      <c r="I14" s="26">
        <v>126.54</v>
      </c>
      <c r="J14" s="26">
        <v>0</v>
      </c>
      <c r="K14" s="26">
        <v>0</v>
      </c>
      <c r="L14" s="24">
        <v>0</v>
      </c>
      <c r="M14" s="26">
        <v>0</v>
      </c>
      <c r="N14" s="4">
        <f>IF(I14&gt;0,(I14+J14*$J$1+K14*$K$1+L14*$L$1+M14*$M$1),"")</f>
        <v>126.54</v>
      </c>
      <c r="O14" s="8">
        <f>IF(I14&gt;0,(MIN(N$3:N$63)/N14),"")</f>
        <v>0.4956535482851272</v>
      </c>
      <c r="P14" s="9">
        <f>IF(I14&gt;0,(ROUND(100*O14,4)),"")</f>
        <v>49.565399999999997</v>
      </c>
      <c r="Q14" s="27">
        <v>0</v>
      </c>
      <c r="R14" s="7">
        <f>Q14/60</f>
        <v>0</v>
      </c>
      <c r="S14" s="26">
        <v>49.75</v>
      </c>
      <c r="T14" s="24">
        <v>0</v>
      </c>
      <c r="U14" s="26">
        <v>0</v>
      </c>
      <c r="V14" s="24">
        <v>0</v>
      </c>
      <c r="W14" s="26">
        <v>0</v>
      </c>
      <c r="X14" s="4">
        <f>IF(S14&gt;0,(S14+T14*$J$1+U14*$K$1+V14*$L$1+W14*$M$1),"")</f>
        <v>49.75</v>
      </c>
      <c r="Y14" s="8">
        <f>IF(S14&gt;0,(MIN(X$3:X$63)/X14),"")</f>
        <v>0.45989949748743719</v>
      </c>
      <c r="Z14" s="9">
        <f>IF(S14&gt;0,(ROUND(100*Y14,4)),"")</f>
        <v>45.989899999999999</v>
      </c>
      <c r="AA14" s="27">
        <v>0</v>
      </c>
      <c r="AB14" s="7">
        <f>AA14/60</f>
        <v>0</v>
      </c>
      <c r="AC14" s="26">
        <v>78.430000000000007</v>
      </c>
      <c r="AD14" s="26">
        <v>0</v>
      </c>
      <c r="AE14" s="26">
        <v>0</v>
      </c>
      <c r="AF14" s="24">
        <v>0</v>
      </c>
      <c r="AG14" s="26">
        <v>0</v>
      </c>
      <c r="AH14" s="4">
        <f>IF(AC14&gt;0,(AC14+AD14*$J$1+AE14*$K$1+AF14*$L$1+AG14*$M$1),"")</f>
        <v>78.430000000000007</v>
      </c>
      <c r="AI14" s="8">
        <f>IF(AC14&gt;0,(MIN(AH$3:AH$63)/AH14),"")</f>
        <v>0.53920693612138204</v>
      </c>
      <c r="AJ14" s="9">
        <f>IF(AC14&gt;0,(ROUND(100*AI14,4)),"")</f>
        <v>53.920699999999997</v>
      </c>
      <c r="AK14" s="27">
        <v>0</v>
      </c>
      <c r="AL14" s="7">
        <f>AK14/60</f>
        <v>0</v>
      </c>
      <c r="AM14" s="26">
        <v>163.97</v>
      </c>
      <c r="AN14" s="26">
        <v>0</v>
      </c>
      <c r="AO14" s="26">
        <v>0</v>
      </c>
      <c r="AP14" s="24">
        <v>0</v>
      </c>
      <c r="AQ14" s="26">
        <v>0</v>
      </c>
      <c r="AR14" s="4">
        <f>IF(AM14&gt;0,(AM14+AN14*$J$1+AO14*$K$1+AP14*$L$1+AQ14*$M$1),"")</f>
        <v>163.97</v>
      </c>
      <c r="AS14" s="8">
        <f>IF(AM14&gt;0,(MIN(AR$3:AR$63)/AR14),"")</f>
        <v>0.6840885527840459</v>
      </c>
      <c r="AT14" s="9">
        <f>IF(AM14&gt;0,(ROUND(100*AS14,4)),"")</f>
        <v>68.408900000000003</v>
      </c>
      <c r="AU14" s="27">
        <v>4.7916666666666663E-2</v>
      </c>
      <c r="AV14" s="7">
        <f>AU14/60</f>
        <v>7.9861111111111105E-4</v>
      </c>
      <c r="AW14" s="26">
        <v>153.16999999999999</v>
      </c>
      <c r="AX14" s="26">
        <v>0</v>
      </c>
      <c r="AY14" s="24">
        <v>0</v>
      </c>
      <c r="AZ14" s="24">
        <v>0</v>
      </c>
      <c r="BA14" s="26">
        <v>0</v>
      </c>
      <c r="BB14" s="4">
        <f>IF(AW14&gt;0,(AW14+AX14*$J$1+AY14*$K$1+AZ14*$L$1+BA14*$M$1),"")</f>
        <v>153.16999999999999</v>
      </c>
      <c r="BC14" s="8">
        <f>IF(AW14&gt;0,(MIN(BB$3:BB$63)/BB14),"")</f>
        <v>0.43330939479010255</v>
      </c>
      <c r="BD14" s="9">
        <f>IF(AW14&gt;0,(ROUND(100*BC14,4)),"")</f>
        <v>43.3309</v>
      </c>
      <c r="BE14" s="27">
        <v>0.11805555555555557</v>
      </c>
      <c r="BF14" s="7">
        <f>BE14/60</f>
        <v>1.9675925925925928E-3</v>
      </c>
      <c r="BG14" s="26">
        <v>120.56</v>
      </c>
      <c r="BH14" s="26">
        <v>0</v>
      </c>
      <c r="BI14" s="26">
        <v>0</v>
      </c>
      <c r="BJ14" s="24">
        <v>0</v>
      </c>
      <c r="BK14" s="26">
        <v>0</v>
      </c>
      <c r="BL14" s="4">
        <f>IF(BG14&gt;0,(BG14+BH14*$J$1+BI14*$K$1+BJ14*$L$1+BK14*$M$1),"")</f>
        <v>120.56</v>
      </c>
      <c r="BM14" s="8">
        <f>IF(BG14&gt;0,(MIN(BL$3:BL$63)/BL14),"")</f>
        <v>0.4266755142667551</v>
      </c>
      <c r="BN14" s="9">
        <f>IF(BG14&gt;0,(ROUND(100*BM14,4)),"")</f>
        <v>42.6676</v>
      </c>
      <c r="BO14" s="27">
        <v>8.1944444444444445E-2</v>
      </c>
      <c r="BP14" s="7">
        <f>BO14/60</f>
        <v>1.3657407407407407E-3</v>
      </c>
      <c r="BQ14" s="26">
        <v>300</v>
      </c>
      <c r="BR14" s="24">
        <v>0</v>
      </c>
      <c r="BS14" s="26">
        <v>0</v>
      </c>
      <c r="BT14" s="26">
        <v>0</v>
      </c>
      <c r="BU14" s="26">
        <v>0</v>
      </c>
      <c r="BV14" s="4">
        <f>IF(BQ14&gt;0,(BQ14+BR14*$J$1+BS14*$K$1+BT14*$L$1+BU14*$M$1),"")</f>
        <v>300</v>
      </c>
      <c r="BW14" s="8">
        <f>IF(BQ14&gt;0,(MIN(BV$3:BV$63)/BV14),"")</f>
        <v>0.16286666666666666</v>
      </c>
      <c r="BX14" s="9">
        <f>IF(BQ14&gt;0,(ROUND(100*BW14,4)),"")</f>
        <v>16.2867</v>
      </c>
      <c r="BY14" s="25">
        <v>0.67499999999999993</v>
      </c>
      <c r="BZ14" s="26">
        <v>0</v>
      </c>
      <c r="CA14" s="7">
        <f>IF(BY14&gt;0,(BY14-F14-H14-R14-AB14-AV14-AL14-BP14-BF14+BZ14*$BZ$1/60/24),"")</f>
        <v>6.114583333333333E-2</v>
      </c>
      <c r="CB14" s="11">
        <f>IF(BY14&gt;0,(CA14*60*24),"")</f>
        <v>88.05</v>
      </c>
      <c r="CC14" s="11">
        <f>CB14*60</f>
        <v>5283</v>
      </c>
      <c r="CD14" s="8">
        <f>IF(BY14&gt;0,(MIN(CA$3:CA$63)/CA14),"")</f>
        <v>0.75884913874692439</v>
      </c>
      <c r="CE14" s="9">
        <f>IF(BY14&gt;0,(ROUND(700*CD14,4)),"")</f>
        <v>531.19439999999997</v>
      </c>
      <c r="CF14" s="13">
        <f>IF(BY14&gt;0,(_xlfn.RANK.EQ(CE14,CE$3:CE$63)),"")</f>
        <v>8</v>
      </c>
      <c r="CG14" s="17">
        <f>IF(BQ14&gt;0,(AJ14+Z14+P14+AT14+BD14+BN14+BX14),"")</f>
        <v>320.17009999999999</v>
      </c>
      <c r="CH14" s="18">
        <f>IF(BQ14&gt;0,(_xlfn.RANK.EQ(CG14,CG$3:CG$63)),"")</f>
        <v>13</v>
      </c>
      <c r="CI14" s="9"/>
      <c r="CJ14" s="19">
        <f>IF(BY14&gt;0,(CE14+CG14),"")</f>
        <v>851.36449999999991</v>
      </c>
      <c r="CK14" s="8">
        <f>IF(BY14&gt;0,(CJ14/MAX(CJ$3:CJ$63)),"")</f>
        <v>0.69270110425911779</v>
      </c>
    </row>
    <row r="15" spans="1:89" x14ac:dyDescent="0.25">
      <c r="A15" s="4">
        <v>26</v>
      </c>
      <c r="B15" s="28" t="s">
        <v>111</v>
      </c>
      <c r="C15" s="28" t="s">
        <v>112</v>
      </c>
      <c r="D15" s="26" t="s">
        <v>33</v>
      </c>
      <c r="E15" s="18">
        <f>IF(BY15&gt;0,(_xlfn.RANK.EQ(CK15,CK$3:CK$63)),"")</f>
        <v>12</v>
      </c>
      <c r="F15" s="29">
        <v>0.33819444444444446</v>
      </c>
      <c r="G15" s="27">
        <v>7.8472222222222221E-2</v>
      </c>
      <c r="H15" s="7">
        <f>G15/60</f>
        <v>1.3078703703703703E-3</v>
      </c>
      <c r="I15" s="26">
        <v>107.77</v>
      </c>
      <c r="J15" s="26">
        <v>0</v>
      </c>
      <c r="K15" s="26">
        <v>0</v>
      </c>
      <c r="L15" s="24">
        <v>0</v>
      </c>
      <c r="M15" s="26">
        <v>0</v>
      </c>
      <c r="N15" s="4">
        <f>IF(I15&gt;0,(I15+J15*$J$1+K15*$K$1+L15*$L$1+M15*$M$1),"")</f>
        <v>107.77</v>
      </c>
      <c r="O15" s="8">
        <f>IF(I15&gt;0,(MIN(N$3:N$63)/N15),"")</f>
        <v>0.58198014289691014</v>
      </c>
      <c r="P15" s="9">
        <f>IF(I15&gt;0,(ROUND(100*O15,4)),"")</f>
        <v>58.198</v>
      </c>
      <c r="Q15" s="27">
        <v>0</v>
      </c>
      <c r="R15" s="7">
        <f>Q15/60</f>
        <v>0</v>
      </c>
      <c r="S15" s="26">
        <v>40.39</v>
      </c>
      <c r="T15" s="24">
        <v>0</v>
      </c>
      <c r="U15" s="26">
        <v>0</v>
      </c>
      <c r="V15" s="24">
        <v>0</v>
      </c>
      <c r="W15" s="26">
        <v>0</v>
      </c>
      <c r="X15" s="4">
        <f>IF(S15&gt;0,(S15+T15*$J$1+U15*$K$1+V15*$L$1+W15*$M$1),"")</f>
        <v>40.39</v>
      </c>
      <c r="Y15" s="8">
        <f>IF(S15&gt;0,(MIN(X$3:X$63)/X15),"")</f>
        <v>0.56647685070562015</v>
      </c>
      <c r="Z15" s="9">
        <f>IF(S15&gt;0,(ROUND(100*Y15,4)),"")</f>
        <v>56.6477</v>
      </c>
      <c r="AA15" s="27">
        <v>3.8194444444444441E-2</v>
      </c>
      <c r="AB15" s="7">
        <f>AA15/60</f>
        <v>6.3657407407407402E-4</v>
      </c>
      <c r="AC15" s="26">
        <v>74.98</v>
      </c>
      <c r="AD15" s="26">
        <v>0</v>
      </c>
      <c r="AE15" s="26">
        <v>0</v>
      </c>
      <c r="AF15" s="24">
        <v>0</v>
      </c>
      <c r="AG15" s="26">
        <v>0</v>
      </c>
      <c r="AH15" s="4">
        <f>IF(AC15&gt;0,(AC15+AD15*$J$1+AE15*$K$1+AF15*$L$1+AG15*$M$1),"")</f>
        <v>74.98</v>
      </c>
      <c r="AI15" s="8">
        <f>IF(AC15&gt;0,(MIN(AH$3:AH$63)/AH15),"")</f>
        <v>0.56401707121899169</v>
      </c>
      <c r="AJ15" s="9">
        <f>IF(AC15&gt;0,(ROUND(100*AI15,4)),"")</f>
        <v>56.401699999999998</v>
      </c>
      <c r="AK15" s="27">
        <v>0.11805555555555557</v>
      </c>
      <c r="AL15" s="7">
        <f>AK15/60</f>
        <v>1.9675925925925928E-3</v>
      </c>
      <c r="AM15" s="26">
        <v>420</v>
      </c>
      <c r="AN15" s="26">
        <v>0</v>
      </c>
      <c r="AO15" s="26">
        <v>0</v>
      </c>
      <c r="AP15" s="24">
        <v>0</v>
      </c>
      <c r="AQ15" s="26">
        <v>0</v>
      </c>
      <c r="AR15" s="4">
        <f>IF(AM15&gt;0,(AM15+AN15*$J$1+AO15*$K$1+AP15*$L$1+AQ15*$M$1),"")</f>
        <v>420</v>
      </c>
      <c r="AS15" s="8">
        <f>IF(AM15&gt;0,(MIN(AR$3:AR$63)/AR15),"")</f>
        <v>0.26707142857142857</v>
      </c>
      <c r="AT15" s="9">
        <f>IF(AM15&gt;0,(ROUND(100*AS15,4)),"")</f>
        <v>26.707100000000001</v>
      </c>
      <c r="AU15" s="27">
        <v>7.7083333333333337E-2</v>
      </c>
      <c r="AV15" s="7">
        <f>AU15/60</f>
        <v>1.2847222222222223E-3</v>
      </c>
      <c r="AW15" s="26">
        <v>120.76</v>
      </c>
      <c r="AX15" s="26">
        <v>0</v>
      </c>
      <c r="AY15" s="24">
        <v>0</v>
      </c>
      <c r="AZ15" s="24">
        <v>0</v>
      </c>
      <c r="BA15" s="26">
        <v>0</v>
      </c>
      <c r="BB15" s="4">
        <f>IF(AW15&gt;0,(AW15+AX15*$J$1+AY15*$K$1+AZ15*$L$1+BA15*$M$1),"")</f>
        <v>120.76</v>
      </c>
      <c r="BC15" s="8">
        <f>IF(AW15&gt;0,(MIN(BB$3:BB$63)/BB15),"")</f>
        <v>0.54960251738986421</v>
      </c>
      <c r="BD15" s="9">
        <f>IF(AW15&gt;0,(ROUND(100*BC15,4)),"")</f>
        <v>54.960299999999997</v>
      </c>
      <c r="BE15" s="27">
        <v>4.0972222222222222E-2</v>
      </c>
      <c r="BF15" s="7">
        <f>BE15/60</f>
        <v>6.8287037037037036E-4</v>
      </c>
      <c r="BG15" s="26">
        <v>390</v>
      </c>
      <c r="BH15" s="26">
        <v>0</v>
      </c>
      <c r="BI15" s="26">
        <v>0</v>
      </c>
      <c r="BJ15" s="24">
        <v>0</v>
      </c>
      <c r="BK15" s="26">
        <v>0</v>
      </c>
      <c r="BL15" s="4">
        <f>IF(BG15&gt;0,(BG15+BH15*$J$1+BI15*$K$1+BJ15*$L$1+BK15*$M$1),"")</f>
        <v>390</v>
      </c>
      <c r="BM15" s="8">
        <f>IF(BG15&gt;0,(MIN(BL$3:BL$63)/BL15),"")</f>
        <v>0.13189743589743588</v>
      </c>
      <c r="BN15" s="9">
        <f>IF(BG15&gt;0,(ROUND(100*BM15,4)),"")</f>
        <v>13.1897</v>
      </c>
      <c r="BO15" s="27">
        <v>0</v>
      </c>
      <c r="BP15" s="7">
        <f>BO15/60</f>
        <v>0</v>
      </c>
      <c r="BQ15" s="26">
        <v>340</v>
      </c>
      <c r="BR15" s="24">
        <v>0</v>
      </c>
      <c r="BS15" s="26">
        <v>0</v>
      </c>
      <c r="BT15" s="26">
        <v>0</v>
      </c>
      <c r="BU15" s="26">
        <v>0</v>
      </c>
      <c r="BV15" s="4">
        <f>IF(BQ15&gt;0,(BQ15+BR15*$J$1+BS15*$K$1+BT15*$L$1+BU15*$M$1),"")</f>
        <v>340</v>
      </c>
      <c r="BW15" s="8">
        <f>IF(BQ15&gt;0,(MIN(BV$3:BV$63)/BV15),"")</f>
        <v>0.14370588235294118</v>
      </c>
      <c r="BX15" s="9">
        <f>IF(BQ15&gt;0,(ROUND(100*BW15,4)),"")</f>
        <v>14.3706</v>
      </c>
      <c r="BY15" s="25">
        <v>0.40138888888888885</v>
      </c>
      <c r="BZ15" s="26">
        <v>0</v>
      </c>
      <c r="CA15" s="7">
        <f>IF(BY15&gt;0,(BY15-F15-H15-R15-AB15-AV15-AL15-BP15-BF15+BZ15*$BZ$1/60/24),"")</f>
        <v>5.7314814814814763E-2</v>
      </c>
      <c r="CB15" s="11">
        <f>IF(BY15&gt;0,(CA15*60*24),"")</f>
        <v>82.533333333333246</v>
      </c>
      <c r="CC15" s="11">
        <f>CB15*60</f>
        <v>4951.9999999999945</v>
      </c>
      <c r="CD15" s="8">
        <f>IF(BY15&gt;0,(MIN(CA$3:CA$63)/CA15),"")</f>
        <v>0.80957189014539677</v>
      </c>
      <c r="CE15" s="9">
        <f>IF(BY15&gt;0,(ROUND(700*CD15,4)),"")</f>
        <v>566.70029999999997</v>
      </c>
      <c r="CF15" s="13">
        <f>IF(BY15&gt;0,(_xlfn.RANK.EQ(CE15,CE$3:CE$63)),"")</f>
        <v>4</v>
      </c>
      <c r="CG15" s="17">
        <f>IF(BQ15&gt;0,(AJ15+Z15+P15+AT15+BD15+BN15+BX15),"")</f>
        <v>280.4751</v>
      </c>
      <c r="CH15" s="18">
        <f>IF(BQ15&gt;0,(_xlfn.RANK.EQ(CG15,CG$3:CG$63)),"")</f>
        <v>17</v>
      </c>
      <c r="CI15" s="9"/>
      <c r="CJ15" s="19">
        <f>IF(BY15&gt;0,(CE15+CG15),"")</f>
        <v>847.17539999999997</v>
      </c>
      <c r="CK15" s="8">
        <f>IF(BY15&gt;0,(CJ15/MAX(CJ$3:CJ$63)),"")</f>
        <v>0.68929270022553191</v>
      </c>
    </row>
    <row r="16" spans="1:89" x14ac:dyDescent="0.25">
      <c r="A16" s="4">
        <v>28</v>
      </c>
      <c r="B16" s="28" t="s">
        <v>114</v>
      </c>
      <c r="C16" s="28" t="s">
        <v>115</v>
      </c>
      <c r="D16" s="26" t="s">
        <v>33</v>
      </c>
      <c r="E16" s="18">
        <f>IF(BY16&gt;0,(_xlfn.RANK.EQ(CK16,CK$3:CK$63)),"")</f>
        <v>13</v>
      </c>
      <c r="F16" s="29">
        <v>0.39652777777777781</v>
      </c>
      <c r="G16" s="27">
        <v>0</v>
      </c>
      <c r="H16" s="7">
        <f>G16/60</f>
        <v>0</v>
      </c>
      <c r="I16" s="26">
        <v>100.13</v>
      </c>
      <c r="J16" s="26">
        <v>0</v>
      </c>
      <c r="K16" s="26">
        <v>0</v>
      </c>
      <c r="L16" s="24">
        <v>0</v>
      </c>
      <c r="M16" s="26">
        <v>0</v>
      </c>
      <c r="N16" s="4">
        <f>IF(I16&gt;0,(I16+J16*$J$1+K16*$K$1+L16*$L$1+M16*$M$1),"")</f>
        <v>100.13</v>
      </c>
      <c r="O16" s="8">
        <f>IF(I16&gt;0,(MIN(N$3:N$63)/N16),"")</f>
        <v>0.62638569859183069</v>
      </c>
      <c r="P16" s="9">
        <f>IF(I16&gt;0,(ROUND(100*O16,4)),"")</f>
        <v>62.638599999999997</v>
      </c>
      <c r="Q16" s="27">
        <v>0</v>
      </c>
      <c r="R16" s="7">
        <f>Q16/60</f>
        <v>0</v>
      </c>
      <c r="S16" s="26">
        <v>54.38</v>
      </c>
      <c r="T16" s="24">
        <v>0</v>
      </c>
      <c r="U16" s="26">
        <v>0</v>
      </c>
      <c r="V16" s="24">
        <v>0</v>
      </c>
      <c r="W16" s="26">
        <v>0</v>
      </c>
      <c r="X16" s="4">
        <f>IF(S16&gt;0,(S16+T16*$J$1+U16*$K$1+V16*$L$1+W16*$M$1),"")</f>
        <v>54.38</v>
      </c>
      <c r="Y16" s="8">
        <f>IF(S16&gt;0,(MIN(X$3:X$63)/X16),"")</f>
        <v>0.42074292019124676</v>
      </c>
      <c r="Z16" s="9">
        <f>IF(S16&gt;0,(ROUND(100*Y16,4)),"")</f>
        <v>42.074300000000001</v>
      </c>
      <c r="AA16" s="27">
        <v>0</v>
      </c>
      <c r="AB16" s="7">
        <f>AA16/60</f>
        <v>0</v>
      </c>
      <c r="AC16" s="26">
        <v>131.81</v>
      </c>
      <c r="AD16" s="26">
        <v>0</v>
      </c>
      <c r="AE16" s="26">
        <v>0</v>
      </c>
      <c r="AF16" s="24">
        <v>0</v>
      </c>
      <c r="AG16" s="26">
        <v>0</v>
      </c>
      <c r="AH16" s="4">
        <f>IF(AC16&gt;0,(AC16+AD16*$J$1+AE16*$K$1+AF16*$L$1+AG16*$M$1),"")</f>
        <v>131.81</v>
      </c>
      <c r="AI16" s="8">
        <f>IF(AC16&gt;0,(MIN(AH$3:AH$63)/AH16),"")</f>
        <v>0.32084060389955238</v>
      </c>
      <c r="AJ16" s="9">
        <f>IF(AC16&gt;0,(ROUND(100*AI16,4)),"")</f>
        <v>32.084099999999999</v>
      </c>
      <c r="AK16" s="27">
        <v>0.28819444444444448</v>
      </c>
      <c r="AL16" s="7">
        <f>AK16/60</f>
        <v>4.8032407407407416E-3</v>
      </c>
      <c r="AM16" s="26">
        <v>330</v>
      </c>
      <c r="AN16" s="26">
        <v>0</v>
      </c>
      <c r="AO16" s="26">
        <v>0</v>
      </c>
      <c r="AP16" s="24">
        <v>0</v>
      </c>
      <c r="AQ16" s="26">
        <v>0</v>
      </c>
      <c r="AR16" s="4">
        <f>IF(AM16&gt;0,(AM16+AN16*$J$1+AO16*$K$1+AP16*$L$1+AQ16*$M$1),"")</f>
        <v>330</v>
      </c>
      <c r="AS16" s="8">
        <f>IF(AM16&gt;0,(MIN(AR$3:AR$63)/AR16),"")</f>
        <v>0.33990909090909094</v>
      </c>
      <c r="AT16" s="9">
        <f>IF(AM16&gt;0,(ROUND(100*AS16,4)),"")</f>
        <v>33.990900000000003</v>
      </c>
      <c r="AU16" s="27">
        <v>0.29305555555555557</v>
      </c>
      <c r="AV16" s="7">
        <f>AU16/60</f>
        <v>4.8842592592592592E-3</v>
      </c>
      <c r="AW16" s="26">
        <v>85.17</v>
      </c>
      <c r="AX16" s="26">
        <v>0</v>
      </c>
      <c r="AY16" s="24">
        <v>0</v>
      </c>
      <c r="AZ16" s="24">
        <v>0</v>
      </c>
      <c r="BA16" s="26">
        <v>0</v>
      </c>
      <c r="BB16" s="4">
        <f>IF(AW16&gt;0,(AW16+AX16*$J$1+AY16*$K$1+AZ16*$L$1+BA16*$M$1),"")</f>
        <v>85.17</v>
      </c>
      <c r="BC16" s="8">
        <f>IF(AW16&gt;0,(MIN(BB$3:BB$63)/BB16),"")</f>
        <v>0.77926499941293892</v>
      </c>
      <c r="BD16" s="9">
        <f>IF(AW16&gt;0,(ROUND(100*BC16,4)),"")</f>
        <v>77.926500000000004</v>
      </c>
      <c r="BE16" s="27">
        <v>0.22291666666666665</v>
      </c>
      <c r="BF16" s="7">
        <f>BE16/60</f>
        <v>3.7152777777777774E-3</v>
      </c>
      <c r="BG16" s="26">
        <v>270</v>
      </c>
      <c r="BH16" s="26">
        <v>0</v>
      </c>
      <c r="BI16" s="26">
        <v>0</v>
      </c>
      <c r="BJ16" s="24">
        <v>0</v>
      </c>
      <c r="BK16" s="26">
        <v>0</v>
      </c>
      <c r="BL16" s="4">
        <f>IF(BG16&gt;0,(BG16+BH16*$J$1+BI16*$K$1+BJ16*$L$1+BK16*$M$1),"")</f>
        <v>270</v>
      </c>
      <c r="BM16" s="8">
        <f>IF(BG16&gt;0,(MIN(BL$3:BL$63)/BL16),"")</f>
        <v>0.1905185185185185</v>
      </c>
      <c r="BN16" s="9">
        <f>IF(BG16&gt;0,(ROUND(100*BM16,4)),"")</f>
        <v>19.0519</v>
      </c>
      <c r="BO16" s="27">
        <v>0.10416666666666667</v>
      </c>
      <c r="BP16" s="7">
        <f>BO16/60</f>
        <v>1.7361111111111112E-3</v>
      </c>
      <c r="BQ16" s="26">
        <v>220</v>
      </c>
      <c r="BR16" s="24">
        <v>0</v>
      </c>
      <c r="BS16" s="26">
        <v>0</v>
      </c>
      <c r="BT16" s="26">
        <v>0</v>
      </c>
      <c r="BU16" s="26">
        <v>0</v>
      </c>
      <c r="BV16" s="4">
        <f>IF(BQ16&gt;0,(BQ16+BR16*$J$1+BS16*$K$1+BT16*$L$1+BU16*$M$1),"")</f>
        <v>220</v>
      </c>
      <c r="BW16" s="8">
        <f>IF(BQ16&gt;0,(MIN(BV$3:BV$63)/BV16),"")</f>
        <v>0.22209090909090909</v>
      </c>
      <c r="BX16" s="9">
        <f>IF(BQ16&gt;0,(ROUND(100*BW16,4)),"")</f>
        <v>22.209099999999999</v>
      </c>
      <c r="BY16" s="25">
        <v>0.47083333333333338</v>
      </c>
      <c r="BZ16" s="26">
        <v>0</v>
      </c>
      <c r="CA16" s="7">
        <f>IF(BY16&gt;0,(BY16-F16-H16-R16-AB16-AV16-AL16-BP16-BF16+BZ16*$BZ$1/60/24),"")</f>
        <v>5.9166666666666687E-2</v>
      </c>
      <c r="CB16" s="11">
        <f>IF(BY16&gt;0,(CA16*60*24),"")</f>
        <v>85.200000000000031</v>
      </c>
      <c r="CC16" s="11">
        <f>CB16*60</f>
        <v>5112.0000000000018</v>
      </c>
      <c r="CD16" s="8">
        <f>IF(BY16&gt;0,(MIN(CA$3:CA$63)/CA16),"")</f>
        <v>0.78423317683881055</v>
      </c>
      <c r="CE16" s="9">
        <f>IF(BY16&gt;0,(ROUND(700*CD16,4)),"")</f>
        <v>548.96320000000003</v>
      </c>
      <c r="CF16" s="13">
        <f>IF(BY16&gt;0,(_xlfn.RANK.EQ(CE16,CE$3:CE$63)),"")</f>
        <v>6</v>
      </c>
      <c r="CG16" s="17">
        <f>IF(BQ16&gt;0,(AJ16+Z16+P16+AT16+BD16+BN16+BX16),"")</f>
        <v>289.97539999999998</v>
      </c>
      <c r="CH16" s="18">
        <f>IF(BQ16&gt;0,(_xlfn.RANK.EQ(CG16,CG$3:CG$63)),"")</f>
        <v>16</v>
      </c>
      <c r="CI16" s="9"/>
      <c r="CJ16" s="19">
        <f>IF(BY16&gt;0,(CE16+CG16),"")</f>
        <v>838.93859999999995</v>
      </c>
      <c r="CK16" s="8">
        <f>IF(BY16&gt;0,(CJ16/MAX(CJ$3:CJ$63)),"")</f>
        <v>0.6825909403382433</v>
      </c>
    </row>
    <row r="17" spans="1:89" x14ac:dyDescent="0.25">
      <c r="A17" s="4">
        <v>8</v>
      </c>
      <c r="B17" s="28" t="s">
        <v>68</v>
      </c>
      <c r="C17" s="28" t="s">
        <v>69</v>
      </c>
      <c r="D17" s="26" t="s">
        <v>33</v>
      </c>
      <c r="E17" s="18">
        <f>IF(BY17&gt;0,(_xlfn.RANK.EQ(CK17,CK$3:CK$63)),"")</f>
        <v>14</v>
      </c>
      <c r="F17" s="29">
        <v>0.56666666666666665</v>
      </c>
      <c r="G17" s="27">
        <v>0</v>
      </c>
      <c r="H17" s="7">
        <f>G17/60</f>
        <v>0</v>
      </c>
      <c r="I17" s="26">
        <v>73.06</v>
      </c>
      <c r="J17" s="26">
        <v>0</v>
      </c>
      <c r="K17" s="26">
        <v>0</v>
      </c>
      <c r="L17" s="24">
        <v>0</v>
      </c>
      <c r="M17" s="26">
        <v>0</v>
      </c>
      <c r="N17" s="4">
        <f>IF(I17&gt;0,(I17+J17*$J$1+K17*$K$1+L17*$L$1+M17*$M$1),"")</f>
        <v>73.06</v>
      </c>
      <c r="O17" s="8">
        <f>IF(I17&gt;0,(MIN(N$3:N$63)/N17),"")</f>
        <v>0.85847248836572676</v>
      </c>
      <c r="P17" s="9">
        <f>IF(I17&gt;0,(ROUND(100*O17,4)),"")</f>
        <v>85.847200000000001</v>
      </c>
      <c r="Q17" s="27">
        <v>0</v>
      </c>
      <c r="R17" s="7">
        <f>Q17/60</f>
        <v>0</v>
      </c>
      <c r="S17" s="26">
        <v>49.96</v>
      </c>
      <c r="T17" s="24">
        <v>0</v>
      </c>
      <c r="U17" s="26">
        <v>0</v>
      </c>
      <c r="V17" s="24">
        <v>0</v>
      </c>
      <c r="W17" s="26">
        <v>0</v>
      </c>
      <c r="X17" s="4">
        <f>IF(S17&gt;0,(S17+T17*$J$1+U17*$K$1+V17*$L$1+W17*$M$1),"")</f>
        <v>49.96</v>
      </c>
      <c r="Y17" s="8">
        <f>IF(S17&gt;0,(MIN(X$3:X$63)/X17),"")</f>
        <v>0.45796637309847876</v>
      </c>
      <c r="Z17" s="9">
        <f>IF(S17&gt;0,(ROUND(100*Y17,4)),"")</f>
        <v>45.796599999999998</v>
      </c>
      <c r="AA17" s="27">
        <v>0</v>
      </c>
      <c r="AB17" s="7">
        <f>AA17/60</f>
        <v>0</v>
      </c>
      <c r="AC17" s="26">
        <v>91.8</v>
      </c>
      <c r="AD17" s="26">
        <v>0</v>
      </c>
      <c r="AE17" s="26">
        <v>0</v>
      </c>
      <c r="AF17" s="24">
        <v>0</v>
      </c>
      <c r="AG17" s="26">
        <v>0</v>
      </c>
      <c r="AH17" s="4">
        <f>IF(AC17&gt;0,(AC17+AD17*$J$1+AE17*$K$1+AF17*$L$1+AG17*$M$1),"")</f>
        <v>91.8</v>
      </c>
      <c r="AI17" s="8">
        <f>IF(AC17&gt;0,(MIN(AH$3:AH$63)/AH17),"")</f>
        <v>0.46067538126361657</v>
      </c>
      <c r="AJ17" s="9">
        <f>IF(AC17&gt;0,(ROUND(100*AI17,4)),"")</f>
        <v>46.067500000000003</v>
      </c>
      <c r="AK17" s="27">
        <v>0</v>
      </c>
      <c r="AL17" s="7">
        <f>AK17/60</f>
        <v>0</v>
      </c>
      <c r="AM17" s="26">
        <v>470</v>
      </c>
      <c r="AN17" s="26">
        <v>0</v>
      </c>
      <c r="AO17" s="26">
        <v>0</v>
      </c>
      <c r="AP17" s="24">
        <v>0</v>
      </c>
      <c r="AQ17" s="26">
        <v>0</v>
      </c>
      <c r="AR17" s="4">
        <f>IF(AM17&gt;0,(AM17+AN17*$J$1+AO17*$K$1+AP17*$L$1+AQ17*$M$1),"")</f>
        <v>470</v>
      </c>
      <c r="AS17" s="8">
        <f>IF(AM17&gt;0,(MIN(AR$3:AR$63)/AR17),"")</f>
        <v>0.23865957446808511</v>
      </c>
      <c r="AT17" s="9">
        <f>IF(AM17&gt;0,(ROUND(100*AS17,4)),"")</f>
        <v>23.866</v>
      </c>
      <c r="AU17" s="27">
        <v>0</v>
      </c>
      <c r="AV17" s="7">
        <f>AU17/60</f>
        <v>0</v>
      </c>
      <c r="AW17" s="26">
        <v>107.11</v>
      </c>
      <c r="AX17" s="26">
        <v>0</v>
      </c>
      <c r="AY17" s="24">
        <v>0</v>
      </c>
      <c r="AZ17" s="24">
        <v>0</v>
      </c>
      <c r="BA17" s="26">
        <v>0</v>
      </c>
      <c r="BB17" s="4">
        <f>IF(AW17&gt;0,(AW17+AX17*$J$1+AY17*$K$1+AZ17*$L$1+BA17*$M$1),"")</f>
        <v>107.11</v>
      </c>
      <c r="BC17" s="8">
        <f>IF(AW17&gt;0,(MIN(BB$3:BB$63)/BB17),"")</f>
        <v>0.61964335729623754</v>
      </c>
      <c r="BD17" s="9">
        <f>IF(AW17&gt;0,(ROUND(100*BC17,4)),"")</f>
        <v>61.964300000000001</v>
      </c>
      <c r="BE17" s="27">
        <v>0</v>
      </c>
      <c r="BF17" s="7">
        <f>BE17/60</f>
        <v>0</v>
      </c>
      <c r="BG17" s="26">
        <v>135.33000000000001</v>
      </c>
      <c r="BH17" s="26">
        <v>0</v>
      </c>
      <c r="BI17" s="26">
        <v>0</v>
      </c>
      <c r="BJ17" s="24">
        <v>0</v>
      </c>
      <c r="BK17" s="26">
        <v>0</v>
      </c>
      <c r="BL17" s="4">
        <f>IF(BG17&gt;0,(BG17+BH17*$J$1+BI17*$K$1+BJ17*$L$1+BK17*$M$1),"")</f>
        <v>135.33000000000001</v>
      </c>
      <c r="BM17" s="8">
        <f>IF(BG17&gt;0,(MIN(BL$3:BL$63)/BL17),"")</f>
        <v>0.38010788443065097</v>
      </c>
      <c r="BN17" s="9">
        <f>IF(BG17&gt;0,(ROUND(100*BM17,4)),"")</f>
        <v>38.010800000000003</v>
      </c>
      <c r="BO17" s="27">
        <v>0</v>
      </c>
      <c r="BP17" s="7">
        <f>BO17/60</f>
        <v>0</v>
      </c>
      <c r="BQ17" s="26">
        <v>156.69999999999999</v>
      </c>
      <c r="BR17" s="24">
        <v>0</v>
      </c>
      <c r="BS17" s="26">
        <v>0</v>
      </c>
      <c r="BT17" s="26">
        <v>0</v>
      </c>
      <c r="BU17" s="26">
        <v>0</v>
      </c>
      <c r="BV17" s="4">
        <f>IF(BQ17&gt;0,(BQ17+BR17*$J$1+BS17*$K$1+BT17*$L$1+BU17*$M$1),"")</f>
        <v>156.69999999999999</v>
      </c>
      <c r="BW17" s="8">
        <f>IF(BQ17&gt;0,(MIN(BV$3:BV$63)/BV17),"")</f>
        <v>0.31180599872367581</v>
      </c>
      <c r="BX17" s="9">
        <f>IF(BQ17&gt;0,(ROUND(100*BW17,4)),"")</f>
        <v>31.180599999999998</v>
      </c>
      <c r="BY17" s="25">
        <v>0.63194444444444442</v>
      </c>
      <c r="BZ17" s="26">
        <v>0</v>
      </c>
      <c r="CA17" s="7">
        <f>IF(BY17&gt;0,(BY17-F17-H17-R17-AB17-AV17-AL17-BP17-BF17+BZ17*$BZ$1/60/24),"")</f>
        <v>6.5277777777777768E-2</v>
      </c>
      <c r="CB17" s="11">
        <f>IF(BY17&gt;0,(CA17*60*24),"")</f>
        <v>93.999999999999986</v>
      </c>
      <c r="CC17" s="11">
        <f>CB17*60</f>
        <v>5639.9999999999991</v>
      </c>
      <c r="CD17" s="8">
        <f>IF(BY17&gt;0,(MIN(CA$3:CA$63)/CA17),"")</f>
        <v>0.71081560283687972</v>
      </c>
      <c r="CE17" s="9">
        <f>IF(BY17&gt;0,(ROUND(700*CD17,4)),"")</f>
        <v>497.57089999999999</v>
      </c>
      <c r="CF17" s="13">
        <f>IF(BY17&gt;0,(_xlfn.RANK.EQ(CE17,CE$3:CE$63)),"")</f>
        <v>11</v>
      </c>
      <c r="CG17" s="17">
        <f>IF(BQ17&gt;0,(AJ17+Z17+P17+AT17+BD17+BN17+BX17),"")</f>
        <v>332.73299999999995</v>
      </c>
      <c r="CH17" s="18">
        <f>IF(BQ17&gt;0,(_xlfn.RANK.EQ(CG17,CG$3:CG$63)),"")</f>
        <v>10</v>
      </c>
      <c r="CI17" s="9"/>
      <c r="CJ17" s="19">
        <f>IF(BY17&gt;0,(CE17+CG17),"")</f>
        <v>830.30389999999989</v>
      </c>
      <c r="CK17" s="8">
        <f>IF(BY17&gt;0,(CJ17/MAX(CJ$3:CJ$63)),"")</f>
        <v>0.67556543454730855</v>
      </c>
    </row>
    <row r="18" spans="1:89" x14ac:dyDescent="0.25">
      <c r="A18" s="4">
        <v>37</v>
      </c>
      <c r="B18" s="28" t="s">
        <v>139</v>
      </c>
      <c r="C18" s="28" t="s">
        <v>140</v>
      </c>
      <c r="D18" s="26" t="s">
        <v>33</v>
      </c>
      <c r="E18" s="18">
        <f>IF(BY18&gt;0,(_xlfn.RANK.EQ(CK18,CK$3:CK$63)),"")</f>
        <v>15</v>
      </c>
      <c r="F18" s="29">
        <v>0.37222222222222223</v>
      </c>
      <c r="G18" s="27">
        <v>0</v>
      </c>
      <c r="H18" s="7">
        <f>G18/60</f>
        <v>0</v>
      </c>
      <c r="I18" s="26">
        <v>79.650000000000006</v>
      </c>
      <c r="J18" s="26">
        <v>0</v>
      </c>
      <c r="K18" s="26">
        <v>0</v>
      </c>
      <c r="L18" s="24">
        <v>0</v>
      </c>
      <c r="M18" s="26">
        <v>0</v>
      </c>
      <c r="N18" s="4">
        <f>IF(I18&gt;0,(I18+J18*$J$1+K18*$K$1+L18*$L$1+M18*$M$1),"")</f>
        <v>79.650000000000006</v>
      </c>
      <c r="O18" s="8">
        <f>IF(I18&gt;0,(MIN(N$3:N$63)/N18),"")</f>
        <v>0.78744507219083482</v>
      </c>
      <c r="P18" s="9">
        <f>IF(I18&gt;0,(ROUND(100*O18,4)),"")</f>
        <v>78.744500000000002</v>
      </c>
      <c r="Q18" s="27">
        <v>0</v>
      </c>
      <c r="R18" s="7">
        <f>Q18/60</f>
        <v>0</v>
      </c>
      <c r="S18" s="26">
        <v>49.64</v>
      </c>
      <c r="T18" s="24">
        <v>0</v>
      </c>
      <c r="U18" s="26">
        <v>0</v>
      </c>
      <c r="V18" s="24">
        <v>0</v>
      </c>
      <c r="W18" s="26">
        <v>0</v>
      </c>
      <c r="X18" s="4">
        <f>IF(S18&gt;0,(S18+T18*$J$1+U18*$K$1+V18*$L$1+W18*$M$1),"")</f>
        <v>49.64</v>
      </c>
      <c r="Y18" s="8">
        <f>IF(S18&gt;0,(MIN(X$3:X$63)/X18),"")</f>
        <v>0.4609186140209508</v>
      </c>
      <c r="Z18" s="9">
        <f>IF(S18&gt;0,(ROUND(100*Y18,4)),"")</f>
        <v>46.091900000000003</v>
      </c>
      <c r="AA18" s="27">
        <v>4.5138888888888888E-2</v>
      </c>
      <c r="AB18" s="7">
        <f>AA18/60</f>
        <v>7.5231481481481482E-4</v>
      </c>
      <c r="AC18" s="26">
        <v>240</v>
      </c>
      <c r="AD18" s="26">
        <v>0</v>
      </c>
      <c r="AE18" s="26">
        <v>0</v>
      </c>
      <c r="AF18" s="24">
        <v>0</v>
      </c>
      <c r="AG18" s="26">
        <v>0</v>
      </c>
      <c r="AH18" s="4">
        <f>IF(AC18&gt;0,(AC18+AD18*$J$1+AE18*$K$1+AF18*$L$1+AG18*$M$1),"")</f>
        <v>240</v>
      </c>
      <c r="AI18" s="8">
        <f>IF(AC18&gt;0,(MIN(AH$3:AH$63)/AH18),"")</f>
        <v>0.17620833333333333</v>
      </c>
      <c r="AJ18" s="9">
        <f>IF(AC18&gt;0,(ROUND(100*AI18,4)),"")</f>
        <v>17.620799999999999</v>
      </c>
      <c r="AK18" s="27">
        <v>0</v>
      </c>
      <c r="AL18" s="7">
        <f>AK18/60</f>
        <v>0</v>
      </c>
      <c r="AM18" s="26">
        <v>270</v>
      </c>
      <c r="AN18" s="26">
        <v>0</v>
      </c>
      <c r="AO18" s="26">
        <v>0</v>
      </c>
      <c r="AP18" s="24">
        <v>0</v>
      </c>
      <c r="AQ18" s="26">
        <v>0</v>
      </c>
      <c r="AR18" s="4">
        <f>IF(AM18&gt;0,(AM18+AN18*$J$1+AO18*$K$1+AP18*$L$1+AQ18*$M$1),"")</f>
        <v>270</v>
      </c>
      <c r="AS18" s="8">
        <f>IF(AM18&gt;0,(MIN(AR$3:AR$63)/AR18),"")</f>
        <v>0.41544444444444445</v>
      </c>
      <c r="AT18" s="9">
        <f>IF(AM18&gt;0,(ROUND(100*AS18,4)),"")</f>
        <v>41.544400000000003</v>
      </c>
      <c r="AU18" s="27">
        <v>0</v>
      </c>
      <c r="AV18" s="7">
        <f>AU18/60</f>
        <v>0</v>
      </c>
      <c r="AW18" s="26">
        <v>148.01</v>
      </c>
      <c r="AX18" s="26">
        <v>0</v>
      </c>
      <c r="AY18" s="24">
        <v>0</v>
      </c>
      <c r="AZ18" s="24">
        <v>0</v>
      </c>
      <c r="BA18" s="26">
        <v>0</v>
      </c>
      <c r="BB18" s="4">
        <f>IF(AW18&gt;0,(AW18+AX18*$J$1+AY18*$K$1+AZ18*$L$1+BA18*$M$1),"")</f>
        <v>148.01</v>
      </c>
      <c r="BC18" s="8">
        <f>IF(AW18&gt;0,(MIN(BB$3:BB$63)/BB18),"")</f>
        <v>0.44841564759137903</v>
      </c>
      <c r="BD18" s="9">
        <f>IF(AW18&gt;0,(ROUND(100*BC18,4)),"")</f>
        <v>44.8416</v>
      </c>
      <c r="BE18" s="27">
        <v>0</v>
      </c>
      <c r="BF18" s="7">
        <f>BE18/60</f>
        <v>0</v>
      </c>
      <c r="BG18" s="26">
        <v>99.63</v>
      </c>
      <c r="BH18" s="26">
        <v>0</v>
      </c>
      <c r="BI18" s="26">
        <v>0</v>
      </c>
      <c r="BJ18" s="24">
        <v>0</v>
      </c>
      <c r="BK18" s="26">
        <v>0</v>
      </c>
      <c r="BL18" s="4">
        <f>IF(BG18&gt;0,(BG18+BH18*$J$1+BI18*$K$1+BJ18*$L$1+BK18*$M$1),"")</f>
        <v>99.63</v>
      </c>
      <c r="BM18" s="8">
        <f>IF(BG18&gt;0,(MIN(BL$3:BL$63)/BL18),"")</f>
        <v>0.51631034828866806</v>
      </c>
      <c r="BN18" s="9">
        <f>IF(BG18&gt;0,(ROUND(100*BM18,4)),"")</f>
        <v>51.631</v>
      </c>
      <c r="BO18" s="27">
        <v>0</v>
      </c>
      <c r="BP18" s="7">
        <f>BO18/60</f>
        <v>0</v>
      </c>
      <c r="BQ18" s="26">
        <v>116.62</v>
      </c>
      <c r="BR18" s="24">
        <v>0</v>
      </c>
      <c r="BS18" s="26">
        <v>0</v>
      </c>
      <c r="BT18" s="26">
        <v>0</v>
      </c>
      <c r="BU18" s="26">
        <v>0</v>
      </c>
      <c r="BV18" s="4">
        <f>IF(BQ18&gt;0,(BQ18+BR18*$J$1+BS18*$K$1+BT18*$L$1+BU18*$M$1),"")</f>
        <v>116.62</v>
      </c>
      <c r="BW18" s="8">
        <f>IF(BQ18&gt;0,(MIN(BV$3:BV$63)/BV18),"")</f>
        <v>0.4189675870348139</v>
      </c>
      <c r="BX18" s="9">
        <f>IF(BQ18&gt;0,(ROUND(100*BW18,4)),"")</f>
        <v>41.896799999999999</v>
      </c>
      <c r="BY18" s="25">
        <v>0.43958333333333338</v>
      </c>
      <c r="BZ18" s="26">
        <v>0</v>
      </c>
      <c r="CA18" s="7">
        <f>IF(BY18&gt;0,(BY18-F18-H18-R18-AB18-AV18-AL18-BP18-BF18+BZ18*$BZ$1/60/24),"")</f>
        <v>6.6608796296296333E-2</v>
      </c>
      <c r="CB18" s="11">
        <f>IF(BY18&gt;0,(CA18*60*24),"")</f>
        <v>95.916666666666714</v>
      </c>
      <c r="CC18" s="11">
        <f>CB18*60</f>
        <v>5755.0000000000027</v>
      </c>
      <c r="CD18" s="8">
        <f>IF(BY18&gt;0,(MIN(CA$3:CA$63)/CA18),"")</f>
        <v>0.69661164205039083</v>
      </c>
      <c r="CE18" s="9">
        <f>IF(BY18&gt;0,(ROUND(700*CD18,4)),"")</f>
        <v>487.62810000000002</v>
      </c>
      <c r="CF18" s="13">
        <f>IF(BY18&gt;0,(_xlfn.RANK.EQ(CE18,CE$3:CE$63)),"")</f>
        <v>13</v>
      </c>
      <c r="CG18" s="17">
        <f>IF(BQ18&gt;0,(AJ18+Z18+P18+AT18+BD18+BN18+BX18),"")</f>
        <v>322.37099999999998</v>
      </c>
      <c r="CH18" s="18">
        <f>IF(BQ18&gt;0,(_xlfn.RANK.EQ(CG18,CG$3:CG$63)),"")</f>
        <v>12</v>
      </c>
      <c r="CI18" s="9"/>
      <c r="CJ18" s="19">
        <f>IF(BY18&gt;0,(CE18+CG18),"")</f>
        <v>809.9991</v>
      </c>
      <c r="CK18" s="8">
        <f>IF(BY18&gt;0,(CJ18/MAX(CJ$3:CJ$63)),"")</f>
        <v>0.6590447111887936</v>
      </c>
    </row>
    <row r="19" spans="1:89" x14ac:dyDescent="0.25">
      <c r="A19" s="4">
        <v>18</v>
      </c>
      <c r="B19" s="28" t="s">
        <v>98</v>
      </c>
      <c r="C19" s="28" t="s">
        <v>99</v>
      </c>
      <c r="D19" s="26" t="s">
        <v>33</v>
      </c>
      <c r="E19" s="18">
        <f>IF(BY19&gt;0,(_xlfn.RANK.EQ(CK19,CK$3:CK$63)),"")</f>
        <v>16</v>
      </c>
      <c r="F19" s="29">
        <v>0.3430555555555555</v>
      </c>
      <c r="G19" s="27">
        <v>0</v>
      </c>
      <c r="H19" s="7">
        <f>G19/60</f>
        <v>0</v>
      </c>
      <c r="I19" s="26">
        <v>240</v>
      </c>
      <c r="J19" s="26">
        <v>0</v>
      </c>
      <c r="K19" s="26">
        <v>0</v>
      </c>
      <c r="L19" s="24">
        <v>0</v>
      </c>
      <c r="M19" s="26">
        <v>0</v>
      </c>
      <c r="N19" s="4">
        <f>IF(I19&gt;0,(I19+J19*$J$1+K19*$K$1+L19*$L$1+M19*$M$1),"")</f>
        <v>240</v>
      </c>
      <c r="O19" s="8">
        <f>IF(I19&gt;0,(MIN(N$3:N$63)/N19),"")</f>
        <v>0.26133333333333331</v>
      </c>
      <c r="P19" s="9">
        <f>IF(I19&gt;0,(ROUND(100*O19,4)),"")</f>
        <v>26.133299999999998</v>
      </c>
      <c r="Q19" s="27">
        <v>0</v>
      </c>
      <c r="R19" s="7">
        <f>Q19/60</f>
        <v>0</v>
      </c>
      <c r="S19" s="26">
        <v>45.61</v>
      </c>
      <c r="T19" s="24">
        <v>0</v>
      </c>
      <c r="U19" s="26">
        <v>0</v>
      </c>
      <c r="V19" s="24">
        <v>0</v>
      </c>
      <c r="W19" s="26">
        <v>0</v>
      </c>
      <c r="X19" s="4">
        <f>IF(S19&gt;0,(S19+T19*$J$1+U19*$K$1+V19*$L$1+W19*$M$1),"")</f>
        <v>45.61</v>
      </c>
      <c r="Y19" s="8">
        <f>IF(S19&gt;0,(MIN(X$3:X$63)/X19),"")</f>
        <v>0.50164437623328217</v>
      </c>
      <c r="Z19" s="9">
        <f>IF(S19&gt;0,(ROUND(100*Y19,4)),"")</f>
        <v>50.164400000000001</v>
      </c>
      <c r="AA19" s="27">
        <v>0</v>
      </c>
      <c r="AB19" s="7">
        <f>AA19/60</f>
        <v>0</v>
      </c>
      <c r="AC19" s="26">
        <v>79.91</v>
      </c>
      <c r="AD19" s="26">
        <v>0</v>
      </c>
      <c r="AE19" s="26">
        <v>0</v>
      </c>
      <c r="AF19" s="24">
        <v>0</v>
      </c>
      <c r="AG19" s="26">
        <v>0</v>
      </c>
      <c r="AH19" s="4">
        <f>IF(AC19&gt;0,(AC19+AD19*$J$1+AE19*$K$1+AF19*$L$1+AG19*$M$1),"")</f>
        <v>79.91</v>
      </c>
      <c r="AI19" s="8">
        <f>IF(AC19&gt;0,(MIN(AH$3:AH$63)/AH19),"")</f>
        <v>0.5292203729195345</v>
      </c>
      <c r="AJ19" s="9">
        <f>IF(AC19&gt;0,(ROUND(100*AI19,4)),"")</f>
        <v>52.921999999999997</v>
      </c>
      <c r="AK19" s="27">
        <v>0</v>
      </c>
      <c r="AL19" s="7">
        <f>AK19/60</f>
        <v>0</v>
      </c>
      <c r="AM19" s="26">
        <v>272.95999999999998</v>
      </c>
      <c r="AN19" s="26">
        <v>0</v>
      </c>
      <c r="AO19" s="26">
        <v>0</v>
      </c>
      <c r="AP19" s="24">
        <v>0</v>
      </c>
      <c r="AQ19" s="26">
        <v>0</v>
      </c>
      <c r="AR19" s="4">
        <f>IF(AM19&gt;0,(AM19+AN19*$J$1+AO19*$K$1+AP19*$L$1+AQ19*$M$1),"")</f>
        <v>272.95999999999998</v>
      </c>
      <c r="AS19" s="8">
        <f>IF(AM19&gt;0,(MIN(AR$3:AR$63)/AR19),"")</f>
        <v>0.41093933177022279</v>
      </c>
      <c r="AT19" s="9">
        <f>IF(AM19&gt;0,(ROUND(100*AS19,4)),"")</f>
        <v>41.093899999999998</v>
      </c>
      <c r="AU19" s="27">
        <v>0</v>
      </c>
      <c r="AV19" s="7">
        <f>AU19/60</f>
        <v>0</v>
      </c>
      <c r="AW19" s="26">
        <v>157.21</v>
      </c>
      <c r="AX19" s="26">
        <v>0</v>
      </c>
      <c r="AY19" s="24">
        <v>0</v>
      </c>
      <c r="AZ19" s="24">
        <v>0</v>
      </c>
      <c r="BA19" s="26">
        <v>0</v>
      </c>
      <c r="BB19" s="4">
        <f>IF(AW19&gt;0,(AW19+AX19*$J$1+AY19*$K$1+AZ19*$L$1+BA19*$M$1),"")</f>
        <v>157.21</v>
      </c>
      <c r="BC19" s="8">
        <f>IF(AW19&gt;0,(MIN(BB$3:BB$63)/BB19),"")</f>
        <v>0.42217416194898544</v>
      </c>
      <c r="BD19" s="9">
        <f>IF(AW19&gt;0,(ROUND(100*BC19,4)),"")</f>
        <v>42.217399999999998</v>
      </c>
      <c r="BE19" s="27">
        <v>0</v>
      </c>
      <c r="BF19" s="7">
        <f>BE19/60</f>
        <v>0</v>
      </c>
      <c r="BG19" s="26">
        <v>300</v>
      </c>
      <c r="BH19" s="26">
        <v>0</v>
      </c>
      <c r="BI19" s="26">
        <v>0</v>
      </c>
      <c r="BJ19" s="24">
        <v>0</v>
      </c>
      <c r="BK19" s="26">
        <v>0</v>
      </c>
      <c r="BL19" s="4">
        <f>IF(BG19&gt;0,(BG19+BH19*$J$1+BI19*$K$1+BJ19*$L$1+BK19*$M$1),"")</f>
        <v>300</v>
      </c>
      <c r="BM19" s="8">
        <f>IF(BG19&gt;0,(MIN(BL$3:BL$63)/BL19),"")</f>
        <v>0.17146666666666666</v>
      </c>
      <c r="BN19" s="9">
        <f>IF(BG19&gt;0,(ROUND(100*BM19,4)),"")</f>
        <v>17.146699999999999</v>
      </c>
      <c r="BO19" s="27">
        <v>0</v>
      </c>
      <c r="BP19" s="7">
        <f>BO19/60</f>
        <v>0</v>
      </c>
      <c r="BQ19" s="26">
        <v>220</v>
      </c>
      <c r="BR19" s="24">
        <v>0</v>
      </c>
      <c r="BS19" s="26">
        <v>0</v>
      </c>
      <c r="BT19" s="26">
        <v>0</v>
      </c>
      <c r="BU19" s="26">
        <v>0</v>
      </c>
      <c r="BV19" s="4">
        <f>IF(BQ19&gt;0,(BQ19+BR19*$J$1+BS19*$K$1+BT19*$L$1+BU19*$M$1),"")</f>
        <v>220</v>
      </c>
      <c r="BW19" s="8">
        <f>IF(BQ19&gt;0,(MIN(BV$3:BV$63)/BV19),"")</f>
        <v>0.22209090909090909</v>
      </c>
      <c r="BX19" s="9">
        <f>IF(BQ19&gt;0,(ROUND(100*BW19,4)),"")</f>
        <v>22.209099999999999</v>
      </c>
      <c r="BY19" s="25">
        <v>0.41250000000000003</v>
      </c>
      <c r="BZ19" s="26">
        <v>0</v>
      </c>
      <c r="CA19" s="7">
        <f>IF(BY19&gt;0,(BY19-F19-H19-R19-AB19-AV19-AL19-BP19-BF19+BZ19*$BZ$1/60/24),"")</f>
        <v>6.9444444444444531E-2</v>
      </c>
      <c r="CB19" s="11">
        <f>IF(BY19&gt;0,(CA19*60*24),"")</f>
        <v>100.00000000000011</v>
      </c>
      <c r="CC19" s="11">
        <f>CB19*60</f>
        <v>6000.0000000000073</v>
      </c>
      <c r="CD19" s="8">
        <f>IF(BY19&gt;0,(MIN(CA$3:CA$63)/CA19),"")</f>
        <v>0.66816666666666602</v>
      </c>
      <c r="CE19" s="9">
        <f>IF(BY19&gt;0,(ROUND(700*CD19,4)),"")</f>
        <v>467.7167</v>
      </c>
      <c r="CF19" s="13">
        <f>IF(BY19&gt;0,(_xlfn.RANK.EQ(CE19,CE$3:CE$63)),"")</f>
        <v>15</v>
      </c>
      <c r="CG19" s="17">
        <f>IF(BQ19&gt;0,(AJ19+Z19+P19+AT19+BD19+BN19+BX19),"")</f>
        <v>251.88679999999999</v>
      </c>
      <c r="CH19" s="18">
        <f>IF(BQ19&gt;0,(_xlfn.RANK.EQ(CG19,CG$3:CG$63)),"")</f>
        <v>18</v>
      </c>
      <c r="CI19" s="9"/>
      <c r="CJ19" s="19">
        <f>IF(BY19&gt;0,(CE19+CG19),"")</f>
        <v>719.60349999999994</v>
      </c>
      <c r="CK19" s="8">
        <f>IF(BY19&gt;0,(CJ19/MAX(CJ$3:CJ$63)),"")</f>
        <v>0.58549556515302914</v>
      </c>
    </row>
    <row r="20" spans="1:89" x14ac:dyDescent="0.25">
      <c r="A20" s="4">
        <v>9</v>
      </c>
      <c r="B20" s="28" t="s">
        <v>44</v>
      </c>
      <c r="C20" s="28" t="s">
        <v>70</v>
      </c>
      <c r="D20" s="26" t="s">
        <v>33</v>
      </c>
      <c r="E20" s="18">
        <f>IF(BY20&gt;0,(_xlfn.RANK.EQ(CK20,CK$3:CK$63)),"")</f>
        <v>17</v>
      </c>
      <c r="F20" s="29">
        <v>0.57777777777777783</v>
      </c>
      <c r="G20" s="27">
        <v>0</v>
      </c>
      <c r="H20" s="7">
        <f>G20/60</f>
        <v>0</v>
      </c>
      <c r="I20" s="26">
        <v>93.09</v>
      </c>
      <c r="J20" s="26">
        <v>0</v>
      </c>
      <c r="K20" s="26">
        <v>0</v>
      </c>
      <c r="L20" s="24">
        <v>0</v>
      </c>
      <c r="M20" s="26">
        <v>0</v>
      </c>
      <c r="N20" s="4">
        <f>IF(I20&gt;0,(I20+J20*$J$1+K20*$K$1+L20*$L$1+M20*$M$1),"")</f>
        <v>93.09</v>
      </c>
      <c r="O20" s="8">
        <f>IF(I20&gt;0,(MIN(N$3:N$63)/N20),"")</f>
        <v>0.67375657965409819</v>
      </c>
      <c r="P20" s="9">
        <f>IF(I20&gt;0,(ROUND(100*O20,4)),"")</f>
        <v>67.375699999999995</v>
      </c>
      <c r="Q20" s="27">
        <v>0</v>
      </c>
      <c r="R20" s="7">
        <f>Q20/60</f>
        <v>0</v>
      </c>
      <c r="S20" s="26">
        <v>63.92</v>
      </c>
      <c r="T20" s="24">
        <v>0</v>
      </c>
      <c r="U20" s="26">
        <v>0</v>
      </c>
      <c r="V20" s="24">
        <v>0</v>
      </c>
      <c r="W20" s="26">
        <v>0</v>
      </c>
      <c r="X20" s="4">
        <f>IF(S20&gt;0,(S20+T20*$J$1+U20*$K$1+V20*$L$1+W20*$M$1),"")</f>
        <v>63.92</v>
      </c>
      <c r="Y20" s="8">
        <f>IF(S20&gt;0,(MIN(X$3:X$63)/X20),"")</f>
        <v>0.35794743429286607</v>
      </c>
      <c r="Z20" s="9">
        <f>IF(S20&gt;0,(ROUND(100*Y20,4)),"")</f>
        <v>35.794699999999999</v>
      </c>
      <c r="AA20" s="27">
        <v>0</v>
      </c>
      <c r="AB20" s="7">
        <f>AA20/60</f>
        <v>0</v>
      </c>
      <c r="AC20" s="26">
        <v>81.45</v>
      </c>
      <c r="AD20" s="26">
        <v>0</v>
      </c>
      <c r="AE20" s="26">
        <v>0</v>
      </c>
      <c r="AF20" s="24">
        <v>0</v>
      </c>
      <c r="AG20" s="26">
        <v>0</v>
      </c>
      <c r="AH20" s="4">
        <f>IF(AC20&gt;0,(AC20+AD20*$J$1+AE20*$K$1+AF20*$L$1+AG20*$M$1),"")</f>
        <v>81.45</v>
      </c>
      <c r="AI20" s="8">
        <f>IF(AC20&gt;0,(MIN(AH$3:AH$63)/AH20),"")</f>
        <v>0.51921424186617549</v>
      </c>
      <c r="AJ20" s="9">
        <f>IF(AC20&gt;0,(ROUND(100*AI20,4)),"")</f>
        <v>51.921399999999998</v>
      </c>
      <c r="AK20" s="27">
        <v>0</v>
      </c>
      <c r="AL20" s="7">
        <f>AK20/60</f>
        <v>0</v>
      </c>
      <c r="AM20" s="26">
        <v>135</v>
      </c>
      <c r="AN20" s="26">
        <v>0</v>
      </c>
      <c r="AO20" s="26">
        <v>0</v>
      </c>
      <c r="AP20" s="24">
        <v>0</v>
      </c>
      <c r="AQ20" s="26">
        <v>0</v>
      </c>
      <c r="AR20" s="4">
        <f>IF(AM20&gt;0,(AM20+AN20*$J$1+AO20*$K$1+AP20*$L$1+AQ20*$M$1),"")</f>
        <v>135</v>
      </c>
      <c r="AS20" s="8">
        <f>IF(AM20&gt;0,(MIN(AR$3:AR$63)/AR20),"")</f>
        <v>0.8308888888888889</v>
      </c>
      <c r="AT20" s="9">
        <f>IF(AM20&gt;0,(ROUND(100*AS20,4)),"")</f>
        <v>83.088899999999995</v>
      </c>
      <c r="AU20" s="27">
        <v>0</v>
      </c>
      <c r="AV20" s="7">
        <f>AU20/60</f>
        <v>0</v>
      </c>
      <c r="AW20" s="26">
        <v>134.69</v>
      </c>
      <c r="AX20" s="26">
        <v>0</v>
      </c>
      <c r="AY20" s="24">
        <v>0</v>
      </c>
      <c r="AZ20" s="24">
        <v>0</v>
      </c>
      <c r="BA20" s="26">
        <v>0</v>
      </c>
      <c r="BB20" s="4">
        <f>IF(AW20&gt;0,(AW20+AX20*$J$1+AY20*$K$1+AZ20*$L$1+BA20*$M$1),"")</f>
        <v>134.69</v>
      </c>
      <c r="BC20" s="8">
        <f>IF(AW20&gt;0,(MIN(BB$3:BB$63)/BB20),"")</f>
        <v>0.49276115524537834</v>
      </c>
      <c r="BD20" s="9">
        <f>IF(AW20&gt;0,(ROUND(100*BC20,4)),"")</f>
        <v>49.2761</v>
      </c>
      <c r="BE20" s="27">
        <v>0</v>
      </c>
      <c r="BF20" s="7">
        <f>BE20/60</f>
        <v>0</v>
      </c>
      <c r="BG20" s="26">
        <v>270</v>
      </c>
      <c r="BH20" s="26">
        <v>0</v>
      </c>
      <c r="BI20" s="26">
        <v>0</v>
      </c>
      <c r="BJ20" s="24">
        <v>0</v>
      </c>
      <c r="BK20" s="26">
        <v>0</v>
      </c>
      <c r="BL20" s="4">
        <f>IF(BG20&gt;0,(BG20+BH20*$J$1+BI20*$K$1+BJ20*$L$1+BK20*$M$1),"")</f>
        <v>270</v>
      </c>
      <c r="BM20" s="8">
        <f>IF(BG20&gt;0,(MIN(BL$3:BL$63)/BL20),"")</f>
        <v>0.1905185185185185</v>
      </c>
      <c r="BN20" s="9">
        <f>IF(BG20&gt;0,(ROUND(100*BM20,4)),"")</f>
        <v>19.0519</v>
      </c>
      <c r="BO20" s="27">
        <v>0</v>
      </c>
      <c r="BP20" s="7">
        <f>BO20/60</f>
        <v>0</v>
      </c>
      <c r="BQ20" s="26">
        <v>240</v>
      </c>
      <c r="BR20" s="24">
        <v>0</v>
      </c>
      <c r="BS20" s="26">
        <v>0</v>
      </c>
      <c r="BT20" s="26">
        <v>0</v>
      </c>
      <c r="BU20" s="26">
        <v>0</v>
      </c>
      <c r="BV20" s="4">
        <f>IF(BQ20&gt;0,(BQ20+BR20*$J$1+BS20*$K$1+BT20*$L$1+BU20*$M$1),"")</f>
        <v>240</v>
      </c>
      <c r="BW20" s="8">
        <f>IF(BQ20&gt;0,(MIN(BV$3:BV$63)/BV20),"")</f>
        <v>0.20358333333333334</v>
      </c>
      <c r="BX20" s="9">
        <f>IF(BQ20&gt;0,(ROUND(100*BW20,4)),"")</f>
        <v>20.3583</v>
      </c>
      <c r="BY20" s="25">
        <v>0.66180555555555554</v>
      </c>
      <c r="BZ20" s="26">
        <v>0</v>
      </c>
      <c r="CA20" s="7">
        <f>IF(BY20&gt;0,(BY20-F20-H20-R20-AB20-AV20-AL20-BP20-BF20+BZ20*$BZ$1/60/24),"")</f>
        <v>8.4027777777777701E-2</v>
      </c>
      <c r="CB20" s="11">
        <f>IF(BY20&gt;0,(CA20*60*24),"")</f>
        <v>120.9999999999999</v>
      </c>
      <c r="CC20" s="11">
        <f>CB20*60</f>
        <v>7259.9999999999936</v>
      </c>
      <c r="CD20" s="8">
        <f>IF(BY20&gt;0,(MIN(CA$3:CA$63)/CA20),"")</f>
        <v>0.55220385674931194</v>
      </c>
      <c r="CE20" s="9">
        <f>IF(BY20&gt;0,(ROUND(700*CD20,4)),"")</f>
        <v>386.54270000000002</v>
      </c>
      <c r="CF20" s="13">
        <f>IF(BY20&gt;0,(_xlfn.RANK.EQ(CE20,CE$3:CE$63)),"")</f>
        <v>27</v>
      </c>
      <c r="CG20" s="17">
        <f>IF(BQ20&gt;0,(AJ20+Z20+P20+AT20+BD20+BN20+BX20),"")</f>
        <v>326.86699999999996</v>
      </c>
      <c r="CH20" s="18">
        <f>IF(BQ20&gt;0,(_xlfn.RANK.EQ(CG20,CG$3:CG$63)),"")</f>
        <v>11</v>
      </c>
      <c r="CI20" s="9"/>
      <c r="CJ20" s="19">
        <f>IF(BY20&gt;0,(CE20+CG20),"")</f>
        <v>713.40969999999993</v>
      </c>
      <c r="CK20" s="8">
        <f>IF(BY20&gt;0,(CJ20/MAX(CJ$3:CJ$63)),"")</f>
        <v>0.58045606432869346</v>
      </c>
    </row>
    <row r="21" spans="1:89" x14ac:dyDescent="0.25">
      <c r="A21" s="4">
        <v>3</v>
      </c>
      <c r="B21" s="28" t="s">
        <v>59</v>
      </c>
      <c r="C21" s="28" t="s">
        <v>60</v>
      </c>
      <c r="D21" s="26" t="s">
        <v>33</v>
      </c>
      <c r="E21" s="18">
        <f>IF(BY21&gt;0,(_xlfn.RANK.EQ(CK21,CK$3:CK$63)),"")</f>
        <v>18</v>
      </c>
      <c r="F21" s="29">
        <v>0.47013888888888888</v>
      </c>
      <c r="G21" s="27">
        <v>0</v>
      </c>
      <c r="H21" s="7">
        <f>G21/60</f>
        <v>0</v>
      </c>
      <c r="I21" s="26">
        <v>115.77</v>
      </c>
      <c r="J21" s="26">
        <v>0</v>
      </c>
      <c r="K21" s="26">
        <v>0</v>
      </c>
      <c r="L21" s="24">
        <v>0</v>
      </c>
      <c r="M21" s="26">
        <v>0</v>
      </c>
      <c r="N21" s="4">
        <f>IF(I21&gt;0,(I21+J21*$J$1+K21*$K$1+L21*$L$1+M21*$M$1),"")</f>
        <v>115.77</v>
      </c>
      <c r="O21" s="8">
        <f>IF(I21&gt;0,(MIN(N$3:N$63)/N21),"")</f>
        <v>0.54176384210071693</v>
      </c>
      <c r="P21" s="9">
        <f>IF(I21&gt;0,(ROUND(100*O21,4)),"")</f>
        <v>54.176400000000001</v>
      </c>
      <c r="Q21" s="27">
        <v>0</v>
      </c>
      <c r="R21" s="7">
        <f>Q21/60</f>
        <v>0</v>
      </c>
      <c r="S21" s="26">
        <v>62.47</v>
      </c>
      <c r="T21" s="24">
        <v>0</v>
      </c>
      <c r="U21" s="26">
        <v>0</v>
      </c>
      <c r="V21" s="24">
        <v>0</v>
      </c>
      <c r="W21" s="26">
        <v>0</v>
      </c>
      <c r="X21" s="4">
        <f>IF(S21&gt;0,(S21+T21*$J$1+U21*$K$1+V21*$L$1+W21*$M$1),"")</f>
        <v>62.47</v>
      </c>
      <c r="Y21" s="8">
        <f>IF(S21&gt;0,(MIN(X$3:X$63)/X21),"")</f>
        <v>0.36625580278533693</v>
      </c>
      <c r="Z21" s="9">
        <f>IF(S21&gt;0,(ROUND(100*Y21,4)),"")</f>
        <v>36.625599999999999</v>
      </c>
      <c r="AA21" s="27">
        <v>6.9444444444444434E-2</v>
      </c>
      <c r="AB21" s="7">
        <f>AA21/60</f>
        <v>1.1574074074074071E-3</v>
      </c>
      <c r="AC21" s="26">
        <v>176.15</v>
      </c>
      <c r="AD21" s="26">
        <v>0</v>
      </c>
      <c r="AE21" s="26">
        <v>0</v>
      </c>
      <c r="AF21" s="24">
        <v>0</v>
      </c>
      <c r="AG21" s="26">
        <v>0</v>
      </c>
      <c r="AH21" s="4">
        <f>IF(AC21&gt;0,(AC21+AD21*$J$1+AE21*$K$1+AF21*$L$1+AG21*$M$1),"")</f>
        <v>176.15</v>
      </c>
      <c r="AI21" s="8">
        <f>IF(AC21&gt;0,(MIN(AH$3:AH$63)/AH21),"")</f>
        <v>0.2400794777178541</v>
      </c>
      <c r="AJ21" s="9">
        <f>IF(AC21&gt;0,(ROUND(100*AI21,4)),"")</f>
        <v>24.007899999999999</v>
      </c>
      <c r="AK21" s="27">
        <v>0.20069444444444443</v>
      </c>
      <c r="AL21" s="7">
        <f>AK21/60</f>
        <v>3.3449074074074071E-3</v>
      </c>
      <c r="AM21" s="26">
        <v>131.11000000000001</v>
      </c>
      <c r="AN21" s="26">
        <v>0</v>
      </c>
      <c r="AO21" s="26">
        <v>0</v>
      </c>
      <c r="AP21" s="24">
        <v>0</v>
      </c>
      <c r="AQ21" s="26">
        <v>0</v>
      </c>
      <c r="AR21" s="4">
        <f>IF(AM21&gt;0,(AM21+AN21*$J$1+AO21*$K$1+AP21*$L$1+AQ21*$M$1),"")</f>
        <v>131.11000000000001</v>
      </c>
      <c r="AS21" s="8">
        <f>IF(AM21&gt;0,(MIN(AR$3:AR$63)/AR21),"")</f>
        <v>0.85554114865380204</v>
      </c>
      <c r="AT21" s="9">
        <f>IF(AM21&gt;0,(ROUND(100*AS21,4)),"")</f>
        <v>85.554100000000005</v>
      </c>
      <c r="AU21" s="27">
        <v>0</v>
      </c>
      <c r="AV21" s="7">
        <f>AU21/60</f>
        <v>0</v>
      </c>
      <c r="AW21" s="26">
        <v>132.59</v>
      </c>
      <c r="AX21" s="26">
        <v>0</v>
      </c>
      <c r="AY21" s="24">
        <v>0</v>
      </c>
      <c r="AZ21" s="24">
        <v>0</v>
      </c>
      <c r="BA21" s="26">
        <v>0</v>
      </c>
      <c r="BB21" s="4">
        <f>IF(AW21&gt;0,(AW21+AX21*$J$1+AY21*$K$1+AZ21*$L$1+BA21*$M$1),"")</f>
        <v>132.59</v>
      </c>
      <c r="BC21" s="8">
        <f>IF(AW21&gt;0,(MIN(BB$3:BB$63)/BB21),"")</f>
        <v>0.50056565351836491</v>
      </c>
      <c r="BD21" s="9">
        <f>IF(AW21&gt;0,(ROUND(100*BC21,4)),"")</f>
        <v>50.056600000000003</v>
      </c>
      <c r="BE21" s="27">
        <v>0</v>
      </c>
      <c r="BF21" s="7">
        <f>BE21/60</f>
        <v>0</v>
      </c>
      <c r="BG21" s="26">
        <v>157.18</v>
      </c>
      <c r="BH21" s="26">
        <v>0</v>
      </c>
      <c r="BI21" s="26">
        <v>0</v>
      </c>
      <c r="BJ21" s="24">
        <v>0</v>
      </c>
      <c r="BK21" s="26">
        <v>0</v>
      </c>
      <c r="BL21" s="4">
        <f>IF(BG21&gt;0,(BG21+BH21*$J$1+BI21*$K$1+BJ21*$L$1+BK21*$M$1),"")</f>
        <v>157.18</v>
      </c>
      <c r="BM21" s="8">
        <f>IF(BG21&gt;0,(MIN(BL$3:BL$63)/BL21),"")</f>
        <v>0.32726810026720954</v>
      </c>
      <c r="BN21" s="9">
        <f>IF(BG21&gt;0,(ROUND(100*BM21,4)),"")</f>
        <v>32.726799999999997</v>
      </c>
      <c r="BO21" s="27">
        <v>0</v>
      </c>
      <c r="BP21" s="7">
        <f>BO21/60</f>
        <v>0</v>
      </c>
      <c r="BQ21" s="26">
        <v>220</v>
      </c>
      <c r="BR21" s="24">
        <v>0</v>
      </c>
      <c r="BS21" s="26">
        <v>0</v>
      </c>
      <c r="BT21" s="26">
        <v>0</v>
      </c>
      <c r="BU21" s="26">
        <v>0</v>
      </c>
      <c r="BV21" s="4">
        <f>IF(BQ21&gt;0,(BQ21+BR21*$J$1+BS21*$K$1+BT21*$L$1+BU21*$M$1),"")</f>
        <v>220</v>
      </c>
      <c r="BW21" s="8">
        <f>IF(BQ21&gt;0,(MIN(BV$3:BV$63)/BV21),"")</f>
        <v>0.22209090909090909</v>
      </c>
      <c r="BX21" s="9">
        <f>IF(BQ21&gt;0,(ROUND(100*BW21,4)),"")</f>
        <v>22.209099999999999</v>
      </c>
      <c r="BY21" s="25">
        <v>0.56111111111111112</v>
      </c>
      <c r="BZ21" s="26">
        <v>0</v>
      </c>
      <c r="CA21" s="7">
        <f>IF(BY21&gt;0,(BY21-F21-H21-R21-AB21-AV21-AL21-BP21-BF21+BZ21*$BZ$1/60/24),"")</f>
        <v>8.6469907407407412E-2</v>
      </c>
      <c r="CB21" s="11">
        <f>IF(BY21&gt;0,(CA21*60*24),"")</f>
        <v>124.51666666666668</v>
      </c>
      <c r="CC21" s="11">
        <f>CB21*60</f>
        <v>7471.0000000000009</v>
      </c>
      <c r="CD21" s="8">
        <f>IF(BY21&gt;0,(MIN(CA$3:CA$63)/CA21),"")</f>
        <v>0.53660821844465278</v>
      </c>
      <c r="CE21" s="9">
        <f>IF(BY21&gt;0,(ROUND(700*CD21,4)),"")</f>
        <v>375.62580000000003</v>
      </c>
      <c r="CF21" s="13">
        <f>IF(BY21&gt;0,(_xlfn.RANK.EQ(CE21,CE$3:CE$63)),"")</f>
        <v>32</v>
      </c>
      <c r="CG21" s="17">
        <f>IF(BQ21&gt;0,(AJ21+Z21+P21+AT21+BD21+BN21+BX21),"")</f>
        <v>305.35649999999998</v>
      </c>
      <c r="CH21" s="18">
        <f>IF(BQ21&gt;0,(_xlfn.RANK.EQ(CG21,CG$3:CG$63)),"")</f>
        <v>15</v>
      </c>
      <c r="CI21" s="9"/>
      <c r="CJ21" s="19">
        <f>IF(BY21&gt;0,(CE21+CG21),"")</f>
        <v>680.98230000000001</v>
      </c>
      <c r="CK21" s="8">
        <f>IF(BY21&gt;0,(CJ21/MAX(CJ$3:CJ$63)),"")</f>
        <v>0.5540719529542445</v>
      </c>
    </row>
    <row r="22" spans="1:89" x14ac:dyDescent="0.25">
      <c r="A22" s="4">
        <v>22</v>
      </c>
      <c r="B22" s="28" t="s">
        <v>42</v>
      </c>
      <c r="C22" s="28" t="s">
        <v>104</v>
      </c>
      <c r="D22" s="26" t="s">
        <v>33</v>
      </c>
      <c r="E22" s="18">
        <f>IF(BY22&gt;0,(_xlfn.RANK.EQ(CK22,CK$3:CK$63)),"")</f>
        <v>19</v>
      </c>
      <c r="F22" s="29">
        <v>0.3527777777777778</v>
      </c>
      <c r="G22" s="27">
        <v>0</v>
      </c>
      <c r="H22" s="7">
        <f>G22/60</f>
        <v>0</v>
      </c>
      <c r="I22" s="26">
        <v>153.24</v>
      </c>
      <c r="J22" s="26">
        <v>0</v>
      </c>
      <c r="K22" s="26">
        <v>0</v>
      </c>
      <c r="L22" s="24">
        <v>0</v>
      </c>
      <c r="M22" s="26">
        <v>0</v>
      </c>
      <c r="N22" s="4">
        <f>IF(I22&gt;0,(I22+J22*$J$1+K22*$K$1+L22*$L$1+M22*$M$1),"")</f>
        <v>153.24</v>
      </c>
      <c r="O22" s="8">
        <f>IF(I22&gt;0,(MIN(N$3:N$63)/N22),"")</f>
        <v>0.40929261289480551</v>
      </c>
      <c r="P22" s="9">
        <f>IF(I22&gt;0,(ROUND(100*O22,4)),"")</f>
        <v>40.929299999999998</v>
      </c>
      <c r="Q22" s="27">
        <v>0</v>
      </c>
      <c r="R22" s="7">
        <f>Q22/60</f>
        <v>0</v>
      </c>
      <c r="S22" s="26">
        <v>60.71</v>
      </c>
      <c r="T22" s="24">
        <v>0</v>
      </c>
      <c r="U22" s="26">
        <v>0</v>
      </c>
      <c r="V22" s="24">
        <v>0</v>
      </c>
      <c r="W22" s="26">
        <v>0</v>
      </c>
      <c r="X22" s="4">
        <f>IF(S22&gt;0,(S22+T22*$J$1+U22*$K$1+V22*$L$1+W22*$M$1),"")</f>
        <v>60.71</v>
      </c>
      <c r="Y22" s="8">
        <f>IF(S22&gt;0,(MIN(X$3:X$63)/X22),"")</f>
        <v>0.3768736616702355</v>
      </c>
      <c r="Z22" s="9">
        <f>IF(S22&gt;0,(ROUND(100*Y22,4)),"")</f>
        <v>37.687399999999997</v>
      </c>
      <c r="AA22" s="27">
        <v>0</v>
      </c>
      <c r="AB22" s="7">
        <f>AA22/60</f>
        <v>0</v>
      </c>
      <c r="AC22" s="26">
        <v>240</v>
      </c>
      <c r="AD22" s="26">
        <v>0</v>
      </c>
      <c r="AE22" s="26">
        <v>0</v>
      </c>
      <c r="AF22" s="24">
        <v>0</v>
      </c>
      <c r="AG22" s="26">
        <v>0</v>
      </c>
      <c r="AH22" s="4">
        <f>IF(AC22&gt;0,(AC22+AD22*$J$1+AE22*$K$1+AF22*$L$1+AG22*$M$1),"")</f>
        <v>240</v>
      </c>
      <c r="AI22" s="8">
        <f>IF(AC22&gt;0,(MIN(AH$3:AH$63)/AH22),"")</f>
        <v>0.17620833333333333</v>
      </c>
      <c r="AJ22" s="9">
        <f>IF(AC22&gt;0,(ROUND(100*AI22,4)),"")</f>
        <v>17.620799999999999</v>
      </c>
      <c r="AK22" s="27">
        <v>0</v>
      </c>
      <c r="AL22" s="7">
        <f>AK22/60</f>
        <v>0</v>
      </c>
      <c r="AM22" s="26">
        <v>330</v>
      </c>
      <c r="AN22" s="26">
        <v>0</v>
      </c>
      <c r="AO22" s="26">
        <v>0</v>
      </c>
      <c r="AP22" s="24">
        <v>0</v>
      </c>
      <c r="AQ22" s="26">
        <v>0</v>
      </c>
      <c r="AR22" s="4">
        <f>IF(AM22&gt;0,(AM22+AN22*$J$1+AO22*$K$1+AP22*$L$1+AQ22*$M$1),"")</f>
        <v>330</v>
      </c>
      <c r="AS22" s="8">
        <f>IF(AM22&gt;0,(MIN(AR$3:AR$63)/AR22),"")</f>
        <v>0.33990909090909094</v>
      </c>
      <c r="AT22" s="9">
        <f>IF(AM22&gt;0,(ROUND(100*AS22,4)),"")</f>
        <v>33.990900000000003</v>
      </c>
      <c r="AU22" s="27">
        <v>0</v>
      </c>
      <c r="AV22" s="7">
        <f>AU22/60</f>
        <v>0</v>
      </c>
      <c r="AW22" s="26">
        <v>231.34</v>
      </c>
      <c r="AX22" s="26">
        <v>0</v>
      </c>
      <c r="AY22" s="24">
        <v>0</v>
      </c>
      <c r="AZ22" s="24">
        <v>0</v>
      </c>
      <c r="BA22" s="26">
        <v>0</v>
      </c>
      <c r="BB22" s="4">
        <f>IF(AW22&gt;0,(AW22+AX22*$J$1+AY22*$K$1+AZ22*$L$1+BA22*$M$1),"")</f>
        <v>231.34</v>
      </c>
      <c r="BC22" s="8">
        <f>IF(AW22&gt;0,(MIN(BB$3:BB$63)/BB22),"")</f>
        <v>0.28689374945966978</v>
      </c>
      <c r="BD22" s="9">
        <f>IF(AW22&gt;0,(ROUND(100*BC22,4)),"")</f>
        <v>28.689399999999999</v>
      </c>
      <c r="BE22" s="27">
        <v>0</v>
      </c>
      <c r="BF22" s="7">
        <f>BE22/60</f>
        <v>0</v>
      </c>
      <c r="BG22" s="26">
        <v>160.1</v>
      </c>
      <c r="BH22" s="26">
        <v>0</v>
      </c>
      <c r="BI22" s="26">
        <v>0</v>
      </c>
      <c r="BJ22" s="24">
        <v>0</v>
      </c>
      <c r="BK22" s="26">
        <v>0</v>
      </c>
      <c r="BL22" s="4">
        <f>IF(BG22&gt;0,(BG22+BH22*$J$1+BI22*$K$1+BJ22*$L$1+BK22*$M$1),"")</f>
        <v>160.1</v>
      </c>
      <c r="BM22" s="8">
        <f>IF(BG22&gt;0,(MIN(BL$3:BL$63)/BL22),"")</f>
        <v>0.3212991880074953</v>
      </c>
      <c r="BN22" s="9">
        <f>IF(BG22&gt;0,(ROUND(100*BM22,4)),"")</f>
        <v>32.129899999999999</v>
      </c>
      <c r="BO22" s="27">
        <v>0</v>
      </c>
      <c r="BP22" s="7">
        <f>BO22/60</f>
        <v>0</v>
      </c>
      <c r="BQ22" s="26">
        <v>220</v>
      </c>
      <c r="BR22" s="24">
        <v>0</v>
      </c>
      <c r="BS22" s="26">
        <v>0</v>
      </c>
      <c r="BT22" s="26">
        <v>0</v>
      </c>
      <c r="BU22" s="26">
        <v>0</v>
      </c>
      <c r="BV22" s="4">
        <f>IF(BQ22&gt;0,(BQ22+BR22*$J$1+BS22*$K$1+BT22*$L$1+BU22*$M$1),"")</f>
        <v>220</v>
      </c>
      <c r="BW22" s="8">
        <f>IF(BQ22&gt;0,(MIN(BV$3:BV$63)/BV22),"")</f>
        <v>0.22209090909090909</v>
      </c>
      <c r="BX22" s="9">
        <f>IF(BQ22&gt;0,(ROUND(100*BW22,4)),"")</f>
        <v>22.209099999999999</v>
      </c>
      <c r="BY22" s="25">
        <v>0.4236111111111111</v>
      </c>
      <c r="BZ22" s="26">
        <v>0</v>
      </c>
      <c r="CA22" s="7">
        <f>IF(BY22&gt;0,(BY22-F22-H22-R22-AB22-AV22-AL22-BP22-BF22+BZ22*$BZ$1/60/24),"")</f>
        <v>7.0833333333333304E-2</v>
      </c>
      <c r="CB22" s="11">
        <f>IF(BY22&gt;0,(CA22*60*24),"")</f>
        <v>101.99999999999996</v>
      </c>
      <c r="CC22" s="11">
        <f>CB22*60</f>
        <v>6119.9999999999973</v>
      </c>
      <c r="CD22" s="8">
        <f>IF(BY22&gt;0,(MIN(CA$3:CA$63)/CA22),"")</f>
        <v>0.65506535947712463</v>
      </c>
      <c r="CE22" s="9">
        <f>IF(BY22&gt;0,(ROUND(700*CD22,4)),"")</f>
        <v>458.54579999999999</v>
      </c>
      <c r="CF22" s="13">
        <f>IF(BY22&gt;0,(_xlfn.RANK.EQ(CE22,CE$3:CE$63)),"")</f>
        <v>18</v>
      </c>
      <c r="CG22" s="17">
        <f>IF(BQ22&gt;0,(AJ22+Z22+P22+AT22+BD22+BN22+BX22),"")</f>
        <v>213.2568</v>
      </c>
      <c r="CH22" s="18">
        <f>IF(BQ22&gt;0,(_xlfn.RANK.EQ(CG22,CG$3:CG$63)),"")</f>
        <v>22</v>
      </c>
      <c r="CI22" s="9"/>
      <c r="CJ22" s="19">
        <f>IF(BY22&gt;0,(CE22+CG22),"")</f>
        <v>671.80259999999998</v>
      </c>
      <c r="CK22" s="8">
        <f>IF(BY22&gt;0,(CJ22/MAX(CJ$3:CJ$63)),"")</f>
        <v>0.54660301535258571</v>
      </c>
    </row>
    <row r="23" spans="1:89" x14ac:dyDescent="0.25">
      <c r="A23" s="4">
        <v>36</v>
      </c>
      <c r="B23" s="28" t="s">
        <v>129</v>
      </c>
      <c r="C23" s="28" t="s">
        <v>130</v>
      </c>
      <c r="D23" s="26" t="s">
        <v>33</v>
      </c>
      <c r="E23" s="18">
        <f>IF(BY23&gt;0,(_xlfn.RANK.EQ(CK23,CK$3:CK$63)),"")</f>
        <v>20</v>
      </c>
      <c r="F23" s="29">
        <v>0.3576388888888889</v>
      </c>
      <c r="G23" s="27">
        <v>0</v>
      </c>
      <c r="H23" s="7">
        <f>G23/60</f>
        <v>0</v>
      </c>
      <c r="I23" s="26">
        <v>360</v>
      </c>
      <c r="J23" s="26">
        <v>0</v>
      </c>
      <c r="K23" s="26">
        <v>0</v>
      </c>
      <c r="L23" s="24">
        <v>0</v>
      </c>
      <c r="M23" s="26">
        <v>0</v>
      </c>
      <c r="N23" s="4">
        <f>IF(I23&gt;0,(I23+J23*$J$1+K23*$K$1+L23*$L$1+M23*$M$1),"")</f>
        <v>360</v>
      </c>
      <c r="O23" s="8">
        <f>IF(I23&gt;0,(MIN(N$3:N$63)/N23),"")</f>
        <v>0.17422222222222222</v>
      </c>
      <c r="P23" s="9">
        <f>IF(I23&gt;0,(ROUND(100*O23,4)),"")</f>
        <v>17.4222</v>
      </c>
      <c r="Q23" s="27">
        <v>0</v>
      </c>
      <c r="R23" s="7">
        <f>Q23/60</f>
        <v>0</v>
      </c>
      <c r="S23" s="26">
        <v>89.13</v>
      </c>
      <c r="T23" s="24">
        <v>0</v>
      </c>
      <c r="U23" s="26">
        <v>0</v>
      </c>
      <c r="V23" s="24">
        <v>0</v>
      </c>
      <c r="W23" s="26">
        <v>0</v>
      </c>
      <c r="X23" s="4">
        <f>IF(S23&gt;0,(S23+T23*$J$1+U23*$K$1+V23*$L$1+W23*$M$1),"")</f>
        <v>89.13</v>
      </c>
      <c r="Y23" s="8">
        <f>IF(S23&gt;0,(MIN(X$3:X$63)/X23),"")</f>
        <v>0.25670369123751824</v>
      </c>
      <c r="Z23" s="9">
        <f>IF(S23&gt;0,(ROUND(100*Y23,4)),"")</f>
        <v>25.670400000000001</v>
      </c>
      <c r="AA23" s="27">
        <v>0</v>
      </c>
      <c r="AB23" s="7">
        <f>AA23/60</f>
        <v>0</v>
      </c>
      <c r="AC23" s="26">
        <v>156.81</v>
      </c>
      <c r="AD23" s="26">
        <v>0</v>
      </c>
      <c r="AE23" s="26">
        <v>0</v>
      </c>
      <c r="AF23" s="24">
        <v>0</v>
      </c>
      <c r="AG23" s="26">
        <v>0</v>
      </c>
      <c r="AH23" s="4">
        <f>IF(AC23&gt;0,(AC23+AD23*$J$1+AE23*$K$1+AF23*$L$1+AG23*$M$1),"")</f>
        <v>156.81</v>
      </c>
      <c r="AI23" s="8">
        <f>IF(AC23&gt;0,(MIN(AH$3:AH$63)/AH23),"")</f>
        <v>0.26968943307187043</v>
      </c>
      <c r="AJ23" s="9">
        <f>IF(AC23&gt;0,(ROUND(100*AI23,4)),"")</f>
        <v>26.968900000000001</v>
      </c>
      <c r="AK23" s="27">
        <v>0</v>
      </c>
      <c r="AL23" s="7">
        <f>AK23/60</f>
        <v>0</v>
      </c>
      <c r="AM23" s="26">
        <v>330</v>
      </c>
      <c r="AN23" s="26">
        <v>0</v>
      </c>
      <c r="AO23" s="26">
        <v>0</v>
      </c>
      <c r="AP23" s="24">
        <v>0</v>
      </c>
      <c r="AQ23" s="26">
        <v>0</v>
      </c>
      <c r="AR23" s="4">
        <f>IF(AM23&gt;0,(AM23+AN23*$J$1+AO23*$K$1+AP23*$L$1+AQ23*$M$1),"")</f>
        <v>330</v>
      </c>
      <c r="AS23" s="8">
        <f>IF(AM23&gt;0,(MIN(AR$3:AR$63)/AR23),"")</f>
        <v>0.33990909090909094</v>
      </c>
      <c r="AT23" s="9">
        <f>IF(AM23&gt;0,(ROUND(100*AS23,4)),"")</f>
        <v>33.990900000000003</v>
      </c>
      <c r="AU23" s="27">
        <v>2.9166666666666664E-2</v>
      </c>
      <c r="AV23" s="7">
        <f>AU23/60</f>
        <v>4.8611111111111104E-4</v>
      </c>
      <c r="AW23" s="26">
        <v>240</v>
      </c>
      <c r="AX23" s="26">
        <v>0</v>
      </c>
      <c r="AY23" s="24">
        <v>0</v>
      </c>
      <c r="AZ23" s="24">
        <v>0</v>
      </c>
      <c r="BA23" s="26">
        <v>0</v>
      </c>
      <c r="BB23" s="4">
        <f>IF(AW23&gt;0,(AW23+AX23*$J$1+AY23*$K$1+AZ23*$L$1+BA23*$M$1),"")</f>
        <v>240</v>
      </c>
      <c r="BC23" s="8">
        <f>IF(AW23&gt;0,(MIN(BB$3:BB$63)/BB23),"")</f>
        <v>0.27654166666666669</v>
      </c>
      <c r="BD23" s="9">
        <f>IF(AW23&gt;0,(ROUND(100*BC23,4)),"")</f>
        <v>27.654199999999999</v>
      </c>
      <c r="BE23" s="27">
        <v>0</v>
      </c>
      <c r="BF23" s="7">
        <f>BE23/60</f>
        <v>0</v>
      </c>
      <c r="BG23" s="26">
        <v>320</v>
      </c>
      <c r="BH23" s="26">
        <v>0</v>
      </c>
      <c r="BI23" s="26">
        <v>0</v>
      </c>
      <c r="BJ23" s="24">
        <v>0</v>
      </c>
      <c r="BK23" s="26">
        <v>0</v>
      </c>
      <c r="BL23" s="4">
        <f>IF(BG23&gt;0,(BG23+BH23*$J$1+BI23*$K$1+BJ23*$L$1+BK23*$M$1),"")</f>
        <v>320</v>
      </c>
      <c r="BM23" s="8">
        <f>IF(BG23&gt;0,(MIN(BL$3:BL$63)/BL23),"")</f>
        <v>0.16075</v>
      </c>
      <c r="BN23" s="9">
        <f>IF(BG23&gt;0,(ROUND(100*BM23,4)),"")</f>
        <v>16.074999999999999</v>
      </c>
      <c r="BO23" s="27">
        <v>0</v>
      </c>
      <c r="BP23" s="7">
        <f>BO23/60</f>
        <v>0</v>
      </c>
      <c r="BQ23" s="26">
        <v>220</v>
      </c>
      <c r="BR23" s="24">
        <v>0</v>
      </c>
      <c r="BS23" s="26">
        <v>0</v>
      </c>
      <c r="BT23" s="26">
        <v>0</v>
      </c>
      <c r="BU23" s="26">
        <v>0</v>
      </c>
      <c r="BV23" s="4">
        <f>IF(BQ23&gt;0,(BQ23+BR23*$J$1+BS23*$K$1+BT23*$L$1+BU23*$M$1),"")</f>
        <v>220</v>
      </c>
      <c r="BW23" s="8">
        <f>IF(BQ23&gt;0,(MIN(BV$3:BV$63)/BV23),"")</f>
        <v>0.22209090909090909</v>
      </c>
      <c r="BX23" s="9">
        <f>IF(BQ23&gt;0,(ROUND(100*BW23,4)),"")</f>
        <v>22.209099999999999</v>
      </c>
      <c r="BY23" s="25">
        <v>0.42777777777777781</v>
      </c>
      <c r="BZ23" s="26">
        <v>0</v>
      </c>
      <c r="CA23" s="7">
        <f>IF(BY23&gt;0,(BY23-F23-H23-R23-AB23-AV23-AL23-BP23-BF23+BZ23*$BZ$1/60/24),"")</f>
        <v>6.96527777777778E-2</v>
      </c>
      <c r="CB23" s="11">
        <f>IF(BY23&gt;0,(CA23*60*24),"")</f>
        <v>100.30000000000004</v>
      </c>
      <c r="CC23" s="11">
        <f>CB23*60</f>
        <v>6018.0000000000027</v>
      </c>
      <c r="CD23" s="8">
        <f>IF(BY23&gt;0,(MIN(CA$3:CA$63)/CA23),"")</f>
        <v>0.66616816218012631</v>
      </c>
      <c r="CE23" s="9">
        <f>IF(BY23&gt;0,(ROUND(700*CD23,4)),"")</f>
        <v>466.3177</v>
      </c>
      <c r="CF23" s="13">
        <f>IF(BY23&gt;0,(_xlfn.RANK.EQ(CE23,CE$3:CE$63)),"")</f>
        <v>16</v>
      </c>
      <c r="CG23" s="17">
        <f>IF(BQ23&gt;0,(AJ23+Z23+P23+AT23+BD23+BN23+BX23),"")</f>
        <v>169.9907</v>
      </c>
      <c r="CH23" s="18">
        <f>IF(BQ23&gt;0,(_xlfn.RANK.EQ(CG23,CG$3:CG$63)),"")</f>
        <v>31</v>
      </c>
      <c r="CI23" s="9"/>
      <c r="CJ23" s="19">
        <f>IF(BY23&gt;0,(CE23+CG23),"")</f>
        <v>636.30840000000001</v>
      </c>
      <c r="CK23" s="8">
        <f>IF(BY23&gt;0,(CJ23/MAX(CJ$3:CJ$63)),"")</f>
        <v>0.5177236440201024</v>
      </c>
    </row>
    <row r="24" spans="1:89" x14ac:dyDescent="0.25">
      <c r="A24" s="4">
        <v>23</v>
      </c>
      <c r="B24" s="28" t="s">
        <v>105</v>
      </c>
      <c r="C24" s="28" t="s">
        <v>106</v>
      </c>
      <c r="D24" s="26" t="s">
        <v>33</v>
      </c>
      <c r="E24" s="18">
        <f>IF(BY24&gt;0,(_xlfn.RANK.EQ(CK24,CK$3:CK$63)),"")</f>
        <v>21</v>
      </c>
      <c r="F24" s="29">
        <v>0.37708333333333338</v>
      </c>
      <c r="G24" s="27">
        <v>0</v>
      </c>
      <c r="H24" s="7">
        <f>G24/60</f>
        <v>0</v>
      </c>
      <c r="I24" s="26">
        <v>176.47</v>
      </c>
      <c r="J24" s="26">
        <v>0</v>
      </c>
      <c r="K24" s="26">
        <v>0</v>
      </c>
      <c r="L24" s="24">
        <v>0</v>
      </c>
      <c r="M24" s="26">
        <v>0</v>
      </c>
      <c r="N24" s="4">
        <f>IF(I24&gt;0,(I24+J24*$J$1+K24*$K$1+L24*$L$1+M24*$M$1),"")</f>
        <v>176.47</v>
      </c>
      <c r="O24" s="8">
        <f>IF(I24&gt;0,(MIN(N$3:N$63)/N24),"")</f>
        <v>0.35541451804839347</v>
      </c>
      <c r="P24" s="9">
        <f>IF(I24&gt;0,(ROUND(100*O24,4)),"")</f>
        <v>35.541499999999999</v>
      </c>
      <c r="Q24" s="27">
        <v>0</v>
      </c>
      <c r="R24" s="7">
        <f>Q24/60</f>
        <v>0</v>
      </c>
      <c r="S24" s="26">
        <v>54.79</v>
      </c>
      <c r="T24" s="24">
        <v>0</v>
      </c>
      <c r="U24" s="26">
        <v>0</v>
      </c>
      <c r="V24" s="24">
        <v>0</v>
      </c>
      <c r="W24" s="26">
        <v>0</v>
      </c>
      <c r="X24" s="4">
        <f>IF(S24&gt;0,(S24+T24*$J$1+U24*$K$1+V24*$L$1+W24*$M$1),"")</f>
        <v>54.79</v>
      </c>
      <c r="Y24" s="8">
        <f>IF(S24&gt;0,(MIN(X$3:X$63)/X24),"")</f>
        <v>0.41759445154225222</v>
      </c>
      <c r="Z24" s="9">
        <f>IF(S24&gt;0,(ROUND(100*Y24,4)),"")</f>
        <v>41.759399999999999</v>
      </c>
      <c r="AA24" s="27">
        <v>0</v>
      </c>
      <c r="AB24" s="7">
        <f>AA24/60</f>
        <v>0</v>
      </c>
      <c r="AC24" s="26">
        <v>270</v>
      </c>
      <c r="AD24" s="26">
        <v>0</v>
      </c>
      <c r="AE24" s="26">
        <v>0</v>
      </c>
      <c r="AF24" s="24">
        <v>0</v>
      </c>
      <c r="AG24" s="26">
        <v>0</v>
      </c>
      <c r="AH24" s="4">
        <f>IF(AC24&gt;0,(AC24+AD24*$J$1+AE24*$K$1+AF24*$L$1+AG24*$M$1),"")</f>
        <v>270</v>
      </c>
      <c r="AI24" s="8">
        <f>IF(AC24&gt;0,(MIN(AH$3:AH$63)/AH24),"")</f>
        <v>0.15662962962962962</v>
      </c>
      <c r="AJ24" s="9">
        <f>IF(AC24&gt;0,(ROUND(100*AI24,4)),"")</f>
        <v>15.663</v>
      </c>
      <c r="AK24" s="27">
        <v>0</v>
      </c>
      <c r="AL24" s="7">
        <f>AK24/60</f>
        <v>0</v>
      </c>
      <c r="AM24" s="26">
        <v>360</v>
      </c>
      <c r="AN24" s="26">
        <v>0</v>
      </c>
      <c r="AO24" s="26">
        <v>0</v>
      </c>
      <c r="AP24" s="24">
        <v>0</v>
      </c>
      <c r="AQ24" s="26">
        <v>0</v>
      </c>
      <c r="AR24" s="4">
        <f>IF(AM24&gt;0,(AM24+AN24*$J$1+AO24*$K$1+AP24*$L$1+AQ24*$M$1),"")</f>
        <v>360</v>
      </c>
      <c r="AS24" s="8">
        <f>IF(AM24&gt;0,(MIN(AR$3:AR$63)/AR24),"")</f>
        <v>0.31158333333333332</v>
      </c>
      <c r="AT24" s="9">
        <f>IF(AM24&gt;0,(ROUND(100*AS24,4)),"")</f>
        <v>31.158300000000001</v>
      </c>
      <c r="AU24" s="27">
        <v>0</v>
      </c>
      <c r="AV24" s="7">
        <f>AU24/60</f>
        <v>0</v>
      </c>
      <c r="AW24" s="26">
        <v>172.86</v>
      </c>
      <c r="AX24" s="26">
        <v>0</v>
      </c>
      <c r="AY24" s="24">
        <v>0</v>
      </c>
      <c r="AZ24" s="24">
        <v>0</v>
      </c>
      <c r="BA24" s="26">
        <v>0</v>
      </c>
      <c r="BB24" s="4">
        <f>IF(AW24&gt;0,(AW24+AX24*$J$1+AY24*$K$1+AZ24*$L$1+BA24*$M$1),"")</f>
        <v>172.86</v>
      </c>
      <c r="BC24" s="8">
        <f>IF(AW24&gt;0,(MIN(BB$3:BB$63)/BB24),"")</f>
        <v>0.3839523313664237</v>
      </c>
      <c r="BD24" s="9">
        <f>IF(AW24&gt;0,(ROUND(100*BC24,4)),"")</f>
        <v>38.395200000000003</v>
      </c>
      <c r="BE24" s="27">
        <v>0</v>
      </c>
      <c r="BF24" s="7">
        <f>BE24/60</f>
        <v>0</v>
      </c>
      <c r="BG24" s="26">
        <v>270</v>
      </c>
      <c r="BH24" s="26">
        <v>0</v>
      </c>
      <c r="BI24" s="26">
        <v>0</v>
      </c>
      <c r="BJ24" s="24">
        <v>0</v>
      </c>
      <c r="BK24" s="26">
        <v>0</v>
      </c>
      <c r="BL24" s="4">
        <f>IF(BG24&gt;0,(BG24+BH24*$J$1+BI24*$K$1+BJ24*$L$1+BK24*$M$1),"")</f>
        <v>270</v>
      </c>
      <c r="BM24" s="8">
        <f>IF(BG24&gt;0,(MIN(BL$3:BL$63)/BL24),"")</f>
        <v>0.1905185185185185</v>
      </c>
      <c r="BN24" s="9">
        <f>IF(BG24&gt;0,(ROUND(100*BM24,4)),"")</f>
        <v>19.0519</v>
      </c>
      <c r="BO24" s="27">
        <v>0</v>
      </c>
      <c r="BP24" s="7">
        <f>BO24/60</f>
        <v>0</v>
      </c>
      <c r="BQ24" s="26">
        <v>340</v>
      </c>
      <c r="BR24" s="24">
        <v>0</v>
      </c>
      <c r="BS24" s="26">
        <v>0</v>
      </c>
      <c r="BT24" s="26">
        <v>0</v>
      </c>
      <c r="BU24" s="26">
        <v>0</v>
      </c>
      <c r="BV24" s="4">
        <f>IF(BQ24&gt;0,(BQ24+BR24*$J$1+BS24*$K$1+BT24*$L$1+BU24*$M$1),"")</f>
        <v>340</v>
      </c>
      <c r="BW24" s="8">
        <f>IF(BQ24&gt;0,(MIN(BV$3:BV$63)/BV24),"")</f>
        <v>0.14370588235294118</v>
      </c>
      <c r="BX24" s="9">
        <f>IF(BQ24&gt;0,(ROUND(100*BW24,4)),"")</f>
        <v>14.3706</v>
      </c>
      <c r="BY24" s="25">
        <v>0.45347222222222222</v>
      </c>
      <c r="BZ24" s="26">
        <v>0</v>
      </c>
      <c r="CA24" s="7">
        <f>IF(BY24&gt;0,(BY24-F24-H24-R24-AB24-AV24-AL24-BP24-BF24+BZ24*$BZ$1/60/24),"")</f>
        <v>7.638888888888884E-2</v>
      </c>
      <c r="CB24" s="11">
        <f>IF(BY24&gt;0,(CA24*60*24),"")</f>
        <v>109.99999999999993</v>
      </c>
      <c r="CC24" s="11">
        <f>CB24*60</f>
        <v>6599.9999999999955</v>
      </c>
      <c r="CD24" s="8">
        <f>IF(BY24&gt;0,(MIN(CA$3:CA$63)/CA24),"")</f>
        <v>0.60742424242424298</v>
      </c>
      <c r="CE24" s="9">
        <f>IF(BY24&gt;0,(ROUND(700*CD24,4)),"")</f>
        <v>425.197</v>
      </c>
      <c r="CF24" s="13">
        <f>IF(BY24&gt;0,(_xlfn.RANK.EQ(CE24,CE$3:CE$63)),"")</f>
        <v>19</v>
      </c>
      <c r="CG24" s="17">
        <f>IF(BQ24&gt;0,(AJ24+Z24+P24+AT24+BD24+BN24+BX24),"")</f>
        <v>195.93989999999999</v>
      </c>
      <c r="CH24" s="18">
        <f>IF(BQ24&gt;0,(_xlfn.RANK.EQ(CG24,CG$3:CG$63)),"")</f>
        <v>25</v>
      </c>
      <c r="CI24" s="9"/>
      <c r="CJ24" s="19">
        <f>IF(BY24&gt;0,(CE24+CG24),"")</f>
        <v>621.13689999999997</v>
      </c>
      <c r="CK24" s="8">
        <f>IF(BY24&gt;0,(CJ24/MAX(CJ$3:CJ$63)),"")</f>
        <v>0.5053795601367983</v>
      </c>
    </row>
    <row r="25" spans="1:89" x14ac:dyDescent="0.25">
      <c r="A25" s="4">
        <v>29</v>
      </c>
      <c r="B25" s="28" t="s">
        <v>116</v>
      </c>
      <c r="C25" s="28" t="s">
        <v>117</v>
      </c>
      <c r="D25" s="26" t="s">
        <v>33</v>
      </c>
      <c r="E25" s="18">
        <f>IF(BY25&gt;0,(_xlfn.RANK.EQ(CK25,CK$3:CK$63)),"")</f>
        <v>22</v>
      </c>
      <c r="F25" s="29">
        <v>0.45</v>
      </c>
      <c r="G25" s="27">
        <v>0</v>
      </c>
      <c r="H25" s="7">
        <f>G25/60</f>
        <v>0</v>
      </c>
      <c r="I25" s="26">
        <v>210</v>
      </c>
      <c r="J25" s="26">
        <v>0</v>
      </c>
      <c r="K25" s="26">
        <v>0</v>
      </c>
      <c r="L25" s="24">
        <v>0</v>
      </c>
      <c r="M25" s="26">
        <v>0</v>
      </c>
      <c r="N25" s="4">
        <f>IF(I25&gt;0,(I25+J25*$J$1+K25*$K$1+L25*$L$1+M25*$M$1),"")</f>
        <v>210</v>
      </c>
      <c r="O25" s="8">
        <f>IF(I25&gt;0,(MIN(N$3:N$63)/N25),"")</f>
        <v>0.29866666666666664</v>
      </c>
      <c r="P25" s="9">
        <f>IF(I25&gt;0,(ROUND(100*O25,4)),"")</f>
        <v>29.866700000000002</v>
      </c>
      <c r="Q25" s="27">
        <v>0</v>
      </c>
      <c r="R25" s="7">
        <f>Q25/60</f>
        <v>0</v>
      </c>
      <c r="S25" s="26">
        <v>95.54</v>
      </c>
      <c r="T25" s="24">
        <v>0</v>
      </c>
      <c r="U25" s="26">
        <v>0</v>
      </c>
      <c r="V25" s="24">
        <v>0</v>
      </c>
      <c r="W25" s="26">
        <v>0</v>
      </c>
      <c r="X25" s="4">
        <f>IF(S25&gt;0,(S25+T25*$J$1+U25*$K$1+V25*$L$1+W25*$M$1),"")</f>
        <v>95.54</v>
      </c>
      <c r="Y25" s="8">
        <f>IF(S25&gt;0,(MIN(X$3:X$63)/X25),"")</f>
        <v>0.23948084571907052</v>
      </c>
      <c r="Z25" s="9">
        <f>IF(S25&gt;0,(ROUND(100*Y25,4)),"")</f>
        <v>23.9481</v>
      </c>
      <c r="AA25" s="27">
        <v>0.29722222222222222</v>
      </c>
      <c r="AB25" s="7">
        <f>AA25/60</f>
        <v>4.9537037037037041E-3</v>
      </c>
      <c r="AC25" s="26">
        <v>95.99</v>
      </c>
      <c r="AD25" s="26">
        <v>0</v>
      </c>
      <c r="AE25" s="26">
        <v>0</v>
      </c>
      <c r="AF25" s="24">
        <v>0</v>
      </c>
      <c r="AG25" s="26">
        <v>0</v>
      </c>
      <c r="AH25" s="4">
        <f>IF(AC25&gt;0,(AC25+AD25*$J$1+AE25*$K$1+AF25*$L$1+AG25*$M$1),"")</f>
        <v>95.99</v>
      </c>
      <c r="AI25" s="8">
        <f>IF(AC25&gt;0,(MIN(AH$3:AH$63)/AH25),"")</f>
        <v>0.44056672570059385</v>
      </c>
      <c r="AJ25" s="9">
        <f>IF(AC25&gt;0,(ROUND(100*AI25,4)),"")</f>
        <v>44.056699999999999</v>
      </c>
      <c r="AK25" s="27">
        <v>9.0277777777777776E-2</v>
      </c>
      <c r="AL25" s="7">
        <f>AK25/60</f>
        <v>1.5046296296296296E-3</v>
      </c>
      <c r="AM25" s="26">
        <v>540</v>
      </c>
      <c r="AN25" s="26">
        <v>0</v>
      </c>
      <c r="AO25" s="26">
        <v>0</v>
      </c>
      <c r="AP25" s="24">
        <v>0</v>
      </c>
      <c r="AQ25" s="26">
        <v>0</v>
      </c>
      <c r="AR25" s="4">
        <f>IF(AM25&gt;0,(AM25+AN25*$J$1+AO25*$K$1+AP25*$L$1+AQ25*$M$1),"")</f>
        <v>540</v>
      </c>
      <c r="AS25" s="8">
        <f>IF(AM25&gt;0,(MIN(AR$3:AR$63)/AR25),"")</f>
        <v>0.20772222222222222</v>
      </c>
      <c r="AT25" s="9">
        <f>IF(AM25&gt;0,(ROUND(100*AS25,4)),"")</f>
        <v>20.772200000000002</v>
      </c>
      <c r="AU25" s="27">
        <v>0.22291666666666665</v>
      </c>
      <c r="AV25" s="7">
        <f>AU25/60</f>
        <v>3.7152777777777774E-3</v>
      </c>
      <c r="AW25" s="26">
        <v>160.91</v>
      </c>
      <c r="AX25" s="26">
        <v>0</v>
      </c>
      <c r="AY25" s="24">
        <v>0</v>
      </c>
      <c r="AZ25" s="24">
        <v>0</v>
      </c>
      <c r="BA25" s="26">
        <v>0</v>
      </c>
      <c r="BB25" s="4">
        <f>IF(AW25&gt;0,(AW25+AX25*$J$1+AY25*$K$1+AZ25*$L$1+BA25*$M$1),"")</f>
        <v>160.91</v>
      </c>
      <c r="BC25" s="8">
        <f>IF(AW25&gt;0,(MIN(BB$3:BB$63)/BB25),"")</f>
        <v>0.41246659623391962</v>
      </c>
      <c r="BD25" s="9">
        <f>IF(AW25&gt;0,(ROUND(100*BC25,4)),"")</f>
        <v>41.246699999999997</v>
      </c>
      <c r="BE25" s="27">
        <v>0.12152777777777778</v>
      </c>
      <c r="BF25" s="7">
        <f>BE25/60</f>
        <v>2.0254629629629629E-3</v>
      </c>
      <c r="BG25" s="26">
        <v>300</v>
      </c>
      <c r="BH25" s="26">
        <v>0</v>
      </c>
      <c r="BI25" s="26">
        <v>0</v>
      </c>
      <c r="BJ25" s="24">
        <v>0</v>
      </c>
      <c r="BK25" s="26">
        <v>0</v>
      </c>
      <c r="BL25" s="4">
        <f>IF(BG25&gt;0,(BG25+BH25*$J$1+BI25*$K$1+BJ25*$L$1+BK25*$M$1),"")</f>
        <v>300</v>
      </c>
      <c r="BM25" s="8">
        <f>IF(BG25&gt;0,(MIN(BL$3:BL$63)/BL25),"")</f>
        <v>0.17146666666666666</v>
      </c>
      <c r="BN25" s="9">
        <f>IF(BG25&gt;0,(ROUND(100*BM25,4)),"")</f>
        <v>17.146699999999999</v>
      </c>
      <c r="BO25" s="27">
        <v>0</v>
      </c>
      <c r="BP25" s="7">
        <f>BO25/60</f>
        <v>0</v>
      </c>
      <c r="BQ25" s="26">
        <v>340</v>
      </c>
      <c r="BR25" s="24">
        <v>0</v>
      </c>
      <c r="BS25" s="26">
        <v>0</v>
      </c>
      <c r="BT25" s="26">
        <v>0</v>
      </c>
      <c r="BU25" s="26">
        <v>0</v>
      </c>
      <c r="BV25" s="4">
        <f>IF(BQ25&gt;0,(BQ25+BR25*$J$1+BS25*$K$1+BT25*$L$1+BU25*$M$1),"")</f>
        <v>340</v>
      </c>
      <c r="BW25" s="8">
        <f>IF(BQ25&gt;0,(MIN(BV$3:BV$63)/BV25),"")</f>
        <v>0.14370588235294118</v>
      </c>
      <c r="BX25" s="9">
        <f>IF(BQ25&gt;0,(ROUND(100*BW25,4)),"")</f>
        <v>14.3706</v>
      </c>
      <c r="BY25" s="25">
        <v>0.5395833333333333</v>
      </c>
      <c r="BZ25" s="26">
        <v>0</v>
      </c>
      <c r="CA25" s="7">
        <f>IF(BY25&gt;0,(BY25-F25-H25-R25-AB25-AV25-AL25-BP25-BF25+BZ25*$BZ$1/60/24),"")</f>
        <v>7.7384259259259208E-2</v>
      </c>
      <c r="CB25" s="11">
        <f>IF(BY25&gt;0,(CA25*60*24),"")</f>
        <v>111.43333333333325</v>
      </c>
      <c r="CC25" s="11">
        <f>CB25*60</f>
        <v>6685.9999999999955</v>
      </c>
      <c r="CD25" s="8">
        <f>IF(BY25&gt;0,(MIN(CA$3:CA$63)/CA25),"")</f>
        <v>0.5996111277295848</v>
      </c>
      <c r="CE25" s="9">
        <f>IF(BY25&gt;0,(ROUND(700*CD25,4)),"")</f>
        <v>419.7278</v>
      </c>
      <c r="CF25" s="13">
        <f>IF(BY25&gt;0,(_xlfn.RANK.EQ(CE25,CE$3:CE$63)),"")</f>
        <v>20</v>
      </c>
      <c r="CG25" s="17">
        <f>IF(BQ25&gt;0,(AJ25+Z25+P25+AT25+BD25+BN25+BX25),"")</f>
        <v>191.40770000000001</v>
      </c>
      <c r="CH25" s="18">
        <f>IF(BQ25&gt;0,(_xlfn.RANK.EQ(CG25,CG$3:CG$63)),"")</f>
        <v>26</v>
      </c>
      <c r="CI25" s="9"/>
      <c r="CJ25" s="19">
        <f>IF(BY25&gt;0,(CE25+CG25),"")</f>
        <v>611.13549999999998</v>
      </c>
      <c r="CK25" s="8">
        <f>IF(BY25&gt;0,(CJ25/MAX(CJ$3:CJ$63)),"")</f>
        <v>0.49724205754638362</v>
      </c>
    </row>
    <row r="26" spans="1:89" x14ac:dyDescent="0.25">
      <c r="A26" s="4">
        <v>10</v>
      </c>
      <c r="B26" s="28" t="s">
        <v>40</v>
      </c>
      <c r="C26" s="28" t="s">
        <v>41</v>
      </c>
      <c r="D26" s="26" t="s">
        <v>33</v>
      </c>
      <c r="E26" s="18">
        <f>IF(BY26&gt;0,(_xlfn.RANK.EQ(CK26,CK$3:CK$63)),"")</f>
        <v>23</v>
      </c>
      <c r="F26" s="29">
        <v>0.52083333333333337</v>
      </c>
      <c r="G26" s="27">
        <v>0</v>
      </c>
      <c r="H26" s="7">
        <f>G26/60</f>
        <v>0</v>
      </c>
      <c r="I26" s="26">
        <v>138.69999999999999</v>
      </c>
      <c r="J26" s="26">
        <v>0</v>
      </c>
      <c r="K26" s="26">
        <v>0</v>
      </c>
      <c r="L26" s="24">
        <v>0</v>
      </c>
      <c r="M26" s="26">
        <v>0</v>
      </c>
      <c r="N26" s="4">
        <f>IF(I26&gt;0,(I26+J26*$J$1+K26*$K$1+L26*$L$1+M26*$M$1),"")</f>
        <v>138.69999999999999</v>
      </c>
      <c r="O26" s="8">
        <f>IF(I26&gt;0,(MIN(N$3:N$63)/N26),"")</f>
        <v>0.45219899062725311</v>
      </c>
      <c r="P26" s="9">
        <f>IF(I26&gt;0,(ROUND(100*O26,4)),"")</f>
        <v>45.219900000000003</v>
      </c>
      <c r="Q26" s="27">
        <v>0</v>
      </c>
      <c r="R26" s="7">
        <f>Q26/60</f>
        <v>0</v>
      </c>
      <c r="S26" s="26">
        <v>83.22</v>
      </c>
      <c r="T26" s="24">
        <v>0</v>
      </c>
      <c r="U26" s="26">
        <v>0</v>
      </c>
      <c r="V26" s="24">
        <v>0</v>
      </c>
      <c r="W26" s="26">
        <v>0</v>
      </c>
      <c r="X26" s="4">
        <f>IF(S26&gt;0,(S26+T26*$J$1+U26*$K$1+V26*$L$1+W26*$M$1),"")</f>
        <v>83.22</v>
      </c>
      <c r="Y26" s="8">
        <f>IF(S26&gt;0,(MIN(X$3:X$63)/X26),"")</f>
        <v>0.27493391011776014</v>
      </c>
      <c r="Z26" s="9">
        <f>IF(S26&gt;0,(ROUND(100*Y26,4)),"")</f>
        <v>27.493400000000001</v>
      </c>
      <c r="AA26" s="27">
        <v>0</v>
      </c>
      <c r="AB26" s="7">
        <f>AA26/60</f>
        <v>0</v>
      </c>
      <c r="AC26" s="26">
        <v>126.63</v>
      </c>
      <c r="AD26" s="26">
        <v>0</v>
      </c>
      <c r="AE26" s="26">
        <v>0</v>
      </c>
      <c r="AF26" s="24">
        <v>0</v>
      </c>
      <c r="AG26" s="26">
        <v>0</v>
      </c>
      <c r="AH26" s="4">
        <f>IF(AC26&gt;0,(AC26+AD26*$J$1+AE26*$K$1+AF26*$L$1+AG26*$M$1),"")</f>
        <v>126.63</v>
      </c>
      <c r="AI26" s="8">
        <f>IF(AC26&gt;0,(MIN(AH$3:AH$63)/AH26),"")</f>
        <v>0.33396509515912504</v>
      </c>
      <c r="AJ26" s="9">
        <f>IF(AC26&gt;0,(ROUND(100*AI26,4)),"")</f>
        <v>33.396500000000003</v>
      </c>
      <c r="AK26" s="27">
        <v>0</v>
      </c>
      <c r="AL26" s="7">
        <f>AK26/60</f>
        <v>0</v>
      </c>
      <c r="AM26" s="26">
        <v>510</v>
      </c>
      <c r="AN26" s="26">
        <v>0</v>
      </c>
      <c r="AO26" s="26">
        <v>0</v>
      </c>
      <c r="AP26" s="24">
        <v>0</v>
      </c>
      <c r="AQ26" s="26">
        <v>0</v>
      </c>
      <c r="AR26" s="4">
        <f>IF(AM26&gt;0,(AM26+AN26*$J$1+AO26*$K$1+AP26*$L$1+AQ26*$M$1),"")</f>
        <v>510</v>
      </c>
      <c r="AS26" s="8">
        <f>IF(AM26&gt;0,(MIN(AR$3:AR$63)/AR26),"")</f>
        <v>0.21994117647058825</v>
      </c>
      <c r="AT26" s="9">
        <f>IF(AM26&gt;0,(ROUND(100*AS26,4)),"")</f>
        <v>21.9941</v>
      </c>
      <c r="AU26" s="27">
        <v>0</v>
      </c>
      <c r="AV26" s="7">
        <f>AU26/60</f>
        <v>0</v>
      </c>
      <c r="AW26" s="26">
        <v>168.84</v>
      </c>
      <c r="AX26" s="26">
        <v>0</v>
      </c>
      <c r="AY26" s="24">
        <v>0</v>
      </c>
      <c r="AZ26" s="24">
        <v>0</v>
      </c>
      <c r="BA26" s="26">
        <v>0</v>
      </c>
      <c r="BB26" s="4">
        <f>IF(AW26&gt;0,(AW26+AX26*$J$1+AY26*$K$1+AZ26*$L$1+BA26*$M$1),"")</f>
        <v>168.84</v>
      </c>
      <c r="BC26" s="8">
        <f>IF(AW26&gt;0,(MIN(BB$3:BB$63)/BB26),"")</f>
        <v>0.39309405354181476</v>
      </c>
      <c r="BD26" s="9">
        <f>IF(AW26&gt;0,(ROUND(100*BC26,4)),"")</f>
        <v>39.309399999999997</v>
      </c>
      <c r="BE26" s="27">
        <v>0</v>
      </c>
      <c r="BF26" s="7">
        <f>BE26/60</f>
        <v>0</v>
      </c>
      <c r="BG26" s="26">
        <v>231.54</v>
      </c>
      <c r="BH26" s="26">
        <v>0</v>
      </c>
      <c r="BI26" s="26">
        <v>0</v>
      </c>
      <c r="BJ26" s="24">
        <v>0</v>
      </c>
      <c r="BK26" s="26">
        <v>0</v>
      </c>
      <c r="BL26" s="4">
        <f>IF(BG26&gt;0,(BG26+BH26*$J$1+BI26*$K$1+BJ26*$L$1+BK26*$M$1),"")</f>
        <v>231.54</v>
      </c>
      <c r="BM26" s="8">
        <f>IF(BG26&gt;0,(MIN(BL$3:BL$63)/BL26),"")</f>
        <v>0.22216463677982207</v>
      </c>
      <c r="BN26" s="9">
        <f>IF(BG26&gt;0,(ROUND(100*BM26,4)),"")</f>
        <v>22.2165</v>
      </c>
      <c r="BO26" s="27">
        <v>0</v>
      </c>
      <c r="BP26" s="7">
        <f>BO26/60</f>
        <v>0</v>
      </c>
      <c r="BQ26" s="26">
        <v>145.46</v>
      </c>
      <c r="BR26" s="24">
        <v>0</v>
      </c>
      <c r="BS26" s="26">
        <v>0</v>
      </c>
      <c r="BT26" s="26">
        <v>0</v>
      </c>
      <c r="BU26" s="26">
        <v>0</v>
      </c>
      <c r="BV26" s="4">
        <f>IF(BQ26&gt;0,(BQ26+BR26*$J$1+BS26*$K$1+BT26*$L$1+BU26*$M$1),"")</f>
        <v>145.46</v>
      </c>
      <c r="BW26" s="8">
        <f>IF(BQ26&gt;0,(MIN(BV$3:BV$63)/BV26),"")</f>
        <v>0.33589990375360923</v>
      </c>
      <c r="BX26" s="9">
        <f>IF(BQ26&gt;0,(ROUND(100*BW26,4)),"")</f>
        <v>33.590000000000003</v>
      </c>
      <c r="BY26" s="25">
        <v>0.60486111111111118</v>
      </c>
      <c r="BZ26" s="26">
        <v>0</v>
      </c>
      <c r="CA26" s="7">
        <f>IF(BY26&gt;0,(BY26-F26-H26-R26-AB26-AV26-AL26-BP26-BF26+BZ26*$BZ$1/60/24),"")</f>
        <v>8.4027777777777812E-2</v>
      </c>
      <c r="CB26" s="11">
        <f>IF(BY26&gt;0,(CA26*60*24),"")</f>
        <v>121.00000000000006</v>
      </c>
      <c r="CC26" s="11">
        <f>CB26*60</f>
        <v>7260.0000000000036</v>
      </c>
      <c r="CD26" s="8">
        <f>IF(BY26&gt;0,(MIN(CA$3:CA$63)/CA26),"")</f>
        <v>0.55220385674931127</v>
      </c>
      <c r="CE26" s="9">
        <f>IF(BY26&gt;0,(ROUND(700*CD26,4)),"")</f>
        <v>386.54270000000002</v>
      </c>
      <c r="CF26" s="13">
        <f>IF(BY26&gt;0,(_xlfn.RANK.EQ(CE26,CE$3:CE$63)),"")</f>
        <v>27</v>
      </c>
      <c r="CG26" s="17">
        <f>IF(BQ26&gt;0,(AJ26+Z26+P26+AT26+BD26+BN26+BX26),"")</f>
        <v>223.21979999999999</v>
      </c>
      <c r="CH26" s="18">
        <f>IF(BQ26&gt;0,(_xlfn.RANK.EQ(CG26,CG$3:CG$63)),"")</f>
        <v>20</v>
      </c>
      <c r="CI26" s="9"/>
      <c r="CJ26" s="19">
        <f>IF(BY26&gt;0,(CE26+CG26),"")</f>
        <v>609.76250000000005</v>
      </c>
      <c r="CK26" s="8">
        <f>IF(BY26&gt;0,(CJ26/MAX(CJ$3:CJ$63)),"")</f>
        <v>0.49612493483789893</v>
      </c>
    </row>
    <row r="27" spans="1:89" x14ac:dyDescent="0.25">
      <c r="A27" s="4">
        <v>30</v>
      </c>
      <c r="B27" s="28" t="s">
        <v>118</v>
      </c>
      <c r="C27" s="28" t="s">
        <v>119</v>
      </c>
      <c r="D27" s="26" t="s">
        <v>33</v>
      </c>
      <c r="E27" s="18">
        <f>IF(BY27&gt;0,(_xlfn.RANK.EQ(CK27,CK$3:CK$63)),"")</f>
        <v>24</v>
      </c>
      <c r="F27" s="29">
        <v>0.46458333333333335</v>
      </c>
      <c r="G27" s="27">
        <v>0</v>
      </c>
      <c r="H27" s="7">
        <f>G27/60</f>
        <v>0</v>
      </c>
      <c r="I27" s="26">
        <v>115.48</v>
      </c>
      <c r="J27" s="26">
        <v>0</v>
      </c>
      <c r="K27" s="26">
        <v>0</v>
      </c>
      <c r="L27" s="24">
        <v>0</v>
      </c>
      <c r="M27" s="26">
        <v>0</v>
      </c>
      <c r="N27" s="4">
        <f>IF(I27&gt;0,(I27+J27*$J$1+K27*$K$1+L27*$L$1+M27*$M$1),"")</f>
        <v>115.48</v>
      </c>
      <c r="O27" s="8">
        <f>IF(I27&gt;0,(MIN(N$3:N$63)/N27),"")</f>
        <v>0.54312435053688946</v>
      </c>
      <c r="P27" s="9">
        <f>IF(I27&gt;0,(ROUND(100*O27,4)),"")</f>
        <v>54.312399999999997</v>
      </c>
      <c r="Q27" s="27">
        <v>0</v>
      </c>
      <c r="R27" s="7">
        <f>Q27/60</f>
        <v>0</v>
      </c>
      <c r="S27" s="26">
        <v>80.010000000000005</v>
      </c>
      <c r="T27" s="24">
        <v>0</v>
      </c>
      <c r="U27" s="26">
        <v>0</v>
      </c>
      <c r="V27" s="24">
        <v>0</v>
      </c>
      <c r="W27" s="26">
        <v>0</v>
      </c>
      <c r="X27" s="4">
        <f>IF(S27&gt;0,(S27+T27*$J$1+U27*$K$1+V27*$L$1+W27*$M$1),"")</f>
        <v>80.010000000000005</v>
      </c>
      <c r="Y27" s="8">
        <f>IF(S27&gt;0,(MIN(X$3:X$63)/X27),"")</f>
        <v>0.28596425446819146</v>
      </c>
      <c r="Z27" s="9">
        <f>IF(S27&gt;0,(ROUND(100*Y27,4)),"")</f>
        <v>28.596399999999999</v>
      </c>
      <c r="AA27" s="27">
        <v>0</v>
      </c>
      <c r="AB27" s="7">
        <f>AA27/60</f>
        <v>0</v>
      </c>
      <c r="AC27" s="26">
        <v>155.11000000000001</v>
      </c>
      <c r="AD27" s="26">
        <v>0</v>
      </c>
      <c r="AE27" s="26">
        <v>0</v>
      </c>
      <c r="AF27" s="24">
        <v>0</v>
      </c>
      <c r="AG27" s="26">
        <v>0</v>
      </c>
      <c r="AH27" s="4">
        <f>IF(AC27&gt;0,(AC27+AD27*$J$1+AE27*$K$1+AF27*$L$1+AG27*$M$1),"")</f>
        <v>155.11000000000001</v>
      </c>
      <c r="AI27" s="8">
        <f>IF(AC27&gt;0,(MIN(AH$3:AH$63)/AH27),"")</f>
        <v>0.27264521952162979</v>
      </c>
      <c r="AJ27" s="9">
        <f>IF(AC27&gt;0,(ROUND(100*AI27,4)),"")</f>
        <v>27.264500000000002</v>
      </c>
      <c r="AK27" s="27">
        <v>0.12569444444444444</v>
      </c>
      <c r="AL27" s="7">
        <f>AK27/60</f>
        <v>2.0949074074074073E-3</v>
      </c>
      <c r="AM27" s="26">
        <v>388.62</v>
      </c>
      <c r="AN27" s="26">
        <v>0</v>
      </c>
      <c r="AO27" s="26">
        <v>0</v>
      </c>
      <c r="AP27" s="24">
        <v>0</v>
      </c>
      <c r="AQ27" s="26">
        <v>0</v>
      </c>
      <c r="AR27" s="4">
        <f>IF(AM27&gt;0,(AM27+AN27*$J$1+AO27*$K$1+AP27*$L$1+AQ27*$M$1),"")</f>
        <v>388.62</v>
      </c>
      <c r="AS27" s="8">
        <f>IF(AM27&gt;0,(MIN(AR$3:AR$63)/AR27),"")</f>
        <v>0.28863671452833101</v>
      </c>
      <c r="AT27" s="9">
        <f>IF(AM27&gt;0,(ROUND(100*AS27,4)),"")</f>
        <v>28.863700000000001</v>
      </c>
      <c r="AU27" s="27">
        <v>0</v>
      </c>
      <c r="AV27" s="7">
        <f>AU27/60</f>
        <v>0</v>
      </c>
      <c r="AW27" s="26">
        <v>220</v>
      </c>
      <c r="AX27" s="26">
        <v>0</v>
      </c>
      <c r="AY27" s="24">
        <v>0</v>
      </c>
      <c r="AZ27" s="24">
        <v>0</v>
      </c>
      <c r="BA27" s="26">
        <v>0</v>
      </c>
      <c r="BB27" s="4">
        <f>IF(AW27&gt;0,(AW27+AX27*$J$1+AY27*$K$1+AZ27*$L$1+BA27*$M$1),"")</f>
        <v>220</v>
      </c>
      <c r="BC27" s="8">
        <f>IF(AW27&gt;0,(MIN(BB$3:BB$63)/BB27),"")</f>
        <v>0.30168181818181822</v>
      </c>
      <c r="BD27" s="9">
        <f>IF(AW27&gt;0,(ROUND(100*BC27,4)),"")</f>
        <v>30.168199999999999</v>
      </c>
      <c r="BE27" s="27">
        <v>4.1666666666666664E-2</v>
      </c>
      <c r="BF27" s="7">
        <f>BE27/60</f>
        <v>6.9444444444444436E-4</v>
      </c>
      <c r="BG27" s="26">
        <v>270</v>
      </c>
      <c r="BH27" s="26">
        <v>0</v>
      </c>
      <c r="BI27" s="26">
        <v>0</v>
      </c>
      <c r="BJ27" s="24">
        <v>0</v>
      </c>
      <c r="BK27" s="26">
        <v>0</v>
      </c>
      <c r="BL27" s="4">
        <f>IF(BG27&gt;0,(BG27+BH27*$J$1+BI27*$K$1+BJ27*$L$1+BK27*$M$1),"")</f>
        <v>270</v>
      </c>
      <c r="BM27" s="8">
        <f>IF(BG27&gt;0,(MIN(BL$3:BL$63)/BL27),"")</f>
        <v>0.1905185185185185</v>
      </c>
      <c r="BN27" s="9">
        <f>IF(BG27&gt;0,(ROUND(100*BM27,4)),"")</f>
        <v>19.0519</v>
      </c>
      <c r="BO27" s="27">
        <v>0</v>
      </c>
      <c r="BP27" s="7">
        <f>BO27/60</f>
        <v>0</v>
      </c>
      <c r="BQ27" s="26">
        <v>220</v>
      </c>
      <c r="BR27" s="24">
        <v>0</v>
      </c>
      <c r="BS27" s="26">
        <v>0</v>
      </c>
      <c r="BT27" s="26">
        <v>0</v>
      </c>
      <c r="BU27" s="26">
        <v>0</v>
      </c>
      <c r="BV27" s="4">
        <f>IF(BQ27&gt;0,(BQ27+BR27*$J$1+BS27*$K$1+BT27*$L$1+BU27*$M$1),"")</f>
        <v>220</v>
      </c>
      <c r="BW27" s="8">
        <f>IF(BQ27&gt;0,(MIN(BV$3:BV$63)/BV27),"")</f>
        <v>0.22209090909090909</v>
      </c>
      <c r="BX27" s="9">
        <f>IF(BQ27&gt;0,(ROUND(100*BW27,4)),"")</f>
        <v>22.209099999999999</v>
      </c>
      <c r="BY27" s="25">
        <v>0.55069444444444449</v>
      </c>
      <c r="BZ27" s="26">
        <v>0</v>
      </c>
      <c r="CA27" s="7">
        <f>IF(BY27&gt;0,(BY27-F27-H27-R27-AB27-AV27-AL27-BP27-BF27+BZ27*$BZ$1/60/24),"")</f>
        <v>8.332175925925929E-2</v>
      </c>
      <c r="CB27" s="11">
        <f>IF(BY27&gt;0,(CA27*60*24),"")</f>
        <v>119.98333333333338</v>
      </c>
      <c r="CC27" s="11">
        <f>CB27*60</f>
        <v>7199.0000000000027</v>
      </c>
      <c r="CD27" s="8">
        <f>IF(BY27&gt;0,(MIN(CA$3:CA$63)/CA27),"")</f>
        <v>0.55688290040283372</v>
      </c>
      <c r="CE27" s="9">
        <f>IF(BY27&gt;0,(ROUND(700*CD27,4)),"")</f>
        <v>389.81799999999998</v>
      </c>
      <c r="CF27" s="13">
        <f>IF(BY27&gt;0,(_xlfn.RANK.EQ(CE27,CE$3:CE$63)),"")</f>
        <v>24</v>
      </c>
      <c r="CG27" s="17">
        <f>IF(BQ27&gt;0,(AJ27+Z27+P27+AT27+BD27+BN27+BX27),"")</f>
        <v>210.46619999999999</v>
      </c>
      <c r="CH27" s="18">
        <f>IF(BQ27&gt;0,(_xlfn.RANK.EQ(CG27,CG$3:CG$63)),"")</f>
        <v>23</v>
      </c>
      <c r="CI27" s="9"/>
      <c r="CJ27" s="19">
        <f>IF(BY27&gt;0,(CE27+CG27),"")</f>
        <v>600.28419999999994</v>
      </c>
      <c r="CK27" s="8">
        <f>IF(BY27&gt;0,(CJ27/MAX(CJ$3:CJ$63)),"")</f>
        <v>0.48841304542214425</v>
      </c>
    </row>
    <row r="28" spans="1:89" ht="15.75" customHeight="1" x14ac:dyDescent="0.25">
      <c r="A28" s="4">
        <v>35</v>
      </c>
      <c r="B28" s="28" t="s">
        <v>127</v>
      </c>
      <c r="C28" s="28" t="s">
        <v>128</v>
      </c>
      <c r="D28" s="26" t="s">
        <v>39</v>
      </c>
      <c r="E28" s="18">
        <f>IF(BY28&gt;0,(_xlfn.RANK.EQ(CK28,CK$3:CK$63)),"")</f>
        <v>25</v>
      </c>
      <c r="F28" s="29">
        <v>0.41111111111111115</v>
      </c>
      <c r="G28" s="27">
        <v>0</v>
      </c>
      <c r="H28" s="7">
        <f>G28/60</f>
        <v>0</v>
      </c>
      <c r="I28" s="26">
        <v>154.82</v>
      </c>
      <c r="J28" s="26">
        <v>0</v>
      </c>
      <c r="K28" s="26">
        <v>0</v>
      </c>
      <c r="L28" s="24">
        <v>0</v>
      </c>
      <c r="M28" s="26">
        <v>0</v>
      </c>
      <c r="N28" s="4">
        <f>IF(I28&gt;0,(I28+J28*$J$1+K28*$K$1+L28*$L$1+M28*$M$1),"")</f>
        <v>154.82</v>
      </c>
      <c r="O28" s="8">
        <f>IF(I28&gt;0,(MIN(N$3:N$63)/N28),"")</f>
        <v>0.4051156181371916</v>
      </c>
      <c r="P28" s="9">
        <f>IF(I28&gt;0,(ROUND(100*O28,4)),"")</f>
        <v>40.511600000000001</v>
      </c>
      <c r="Q28" s="27">
        <v>0</v>
      </c>
      <c r="R28" s="7">
        <f>Q28/60</f>
        <v>0</v>
      </c>
      <c r="S28" s="26">
        <v>85.63</v>
      </c>
      <c r="T28" s="24">
        <v>0</v>
      </c>
      <c r="U28" s="26">
        <v>0</v>
      </c>
      <c r="V28" s="24">
        <v>0</v>
      </c>
      <c r="W28" s="26">
        <v>0</v>
      </c>
      <c r="X28" s="4">
        <f>IF(S28&gt;0,(S28+T28*$J$1+U28*$K$1+V28*$L$1+W28*$M$1),"")</f>
        <v>85.63</v>
      </c>
      <c r="Y28" s="8">
        <f>IF(S28&gt;0,(MIN(X$3:X$63)/X28),"")</f>
        <v>0.26719607614153917</v>
      </c>
      <c r="Z28" s="9">
        <f>IF(S28&gt;0,(ROUND(100*Y28,4)),"")</f>
        <v>26.7196</v>
      </c>
      <c r="AA28" s="27">
        <v>0</v>
      </c>
      <c r="AB28" s="7">
        <f>AA28/60</f>
        <v>0</v>
      </c>
      <c r="AC28" s="26">
        <v>360</v>
      </c>
      <c r="AD28" s="26">
        <v>0</v>
      </c>
      <c r="AE28" s="26">
        <v>0</v>
      </c>
      <c r="AF28" s="24">
        <v>0</v>
      </c>
      <c r="AG28" s="26">
        <v>0</v>
      </c>
      <c r="AH28" s="4">
        <f>IF(AC28&gt;0,(AC28+AD28*$J$1+AE28*$K$1+AF28*$L$1+AG28*$M$1),"")</f>
        <v>360</v>
      </c>
      <c r="AI28" s="8">
        <f>IF(AC28&gt;0,(MIN(AH$3:AH$63)/AH28),"")</f>
        <v>0.11747222222222221</v>
      </c>
      <c r="AJ28" s="9">
        <f>IF(AC28&gt;0,(ROUND(100*AI28,4)),"")</f>
        <v>11.747199999999999</v>
      </c>
      <c r="AK28" s="27">
        <v>0</v>
      </c>
      <c r="AL28" s="7">
        <f>AK28/60</f>
        <v>0</v>
      </c>
      <c r="AM28" s="26">
        <v>390</v>
      </c>
      <c r="AN28" s="26">
        <v>0</v>
      </c>
      <c r="AO28" s="26">
        <v>0</v>
      </c>
      <c r="AP28" s="24">
        <v>0</v>
      </c>
      <c r="AQ28" s="26">
        <v>0</v>
      </c>
      <c r="AR28" s="4">
        <f>IF(AM28&gt;0,(AM28+AN28*$J$1+AO28*$K$1+AP28*$L$1+AQ28*$M$1),"")</f>
        <v>390</v>
      </c>
      <c r="AS28" s="8">
        <f>IF(AM28&gt;0,(MIN(AR$3:AR$63)/AR28),"")</f>
        <v>0.28761538461538461</v>
      </c>
      <c r="AT28" s="9">
        <f>IF(AM28&gt;0,(ROUND(100*AS28,4)),"")</f>
        <v>28.761500000000002</v>
      </c>
      <c r="AU28" s="27">
        <v>0</v>
      </c>
      <c r="AV28" s="7">
        <f>AU28/60</f>
        <v>0</v>
      </c>
      <c r="AW28" s="26">
        <v>175.97</v>
      </c>
      <c r="AX28" s="26">
        <v>0</v>
      </c>
      <c r="AY28" s="24">
        <v>0</v>
      </c>
      <c r="AZ28" s="24">
        <v>0</v>
      </c>
      <c r="BA28" s="26">
        <v>0</v>
      </c>
      <c r="BB28" s="4">
        <f>IF(AW28&gt;0,(AW28+AX28*$J$1+AY28*$K$1+AZ28*$L$1+BA28*$M$1),"")</f>
        <v>175.97</v>
      </c>
      <c r="BC28" s="8">
        <f>IF(AW28&gt;0,(MIN(BB$3:BB$63)/BB28),"")</f>
        <v>0.37716656248224134</v>
      </c>
      <c r="BD28" s="9">
        <f>IF(AW28&gt;0,(ROUND(100*BC28,4)),"")</f>
        <v>37.716700000000003</v>
      </c>
      <c r="BE28" s="27">
        <v>0</v>
      </c>
      <c r="BF28" s="7">
        <f>BE28/60</f>
        <v>0</v>
      </c>
      <c r="BG28" s="26">
        <v>210</v>
      </c>
      <c r="BH28" s="26">
        <v>0</v>
      </c>
      <c r="BI28" s="26">
        <v>0</v>
      </c>
      <c r="BJ28" s="24">
        <v>0</v>
      </c>
      <c r="BK28" s="26">
        <v>0</v>
      </c>
      <c r="BL28" s="4">
        <f>IF(BG28&gt;0,(BG28+BH28*$J$1+BI28*$K$1+BJ28*$L$1+BK28*$M$1),"")</f>
        <v>210</v>
      </c>
      <c r="BM28" s="8">
        <f>IF(BG28&gt;0,(MIN(BL$3:BL$63)/BL28),"")</f>
        <v>0.24495238095238095</v>
      </c>
      <c r="BN28" s="9">
        <f>IF(BG28&gt;0,(ROUND(100*BM28,4)),"")</f>
        <v>24.495200000000001</v>
      </c>
      <c r="BO28" s="27">
        <v>0</v>
      </c>
      <c r="BP28" s="7">
        <f>BO28/60</f>
        <v>0</v>
      </c>
      <c r="BQ28" s="26">
        <v>280</v>
      </c>
      <c r="BR28" s="24">
        <v>0</v>
      </c>
      <c r="BS28" s="26">
        <v>0</v>
      </c>
      <c r="BT28" s="26">
        <v>0</v>
      </c>
      <c r="BU28" s="26">
        <v>0</v>
      </c>
      <c r="BV28" s="4">
        <f>IF(BQ28&gt;0,(BQ28+BR28*$J$1+BS28*$K$1+BT28*$L$1+BU28*$M$1),"")</f>
        <v>280</v>
      </c>
      <c r="BW28" s="8">
        <f>IF(BQ28&gt;0,(MIN(BV$3:BV$63)/BV28),"")</f>
        <v>0.17449999999999999</v>
      </c>
      <c r="BX28" s="9">
        <f>IF(BQ28&gt;0,(ROUND(100*BW28,4)),"")</f>
        <v>17.45</v>
      </c>
      <c r="BY28" s="25">
        <v>0.49027777777777781</v>
      </c>
      <c r="BZ28" s="26">
        <v>0</v>
      </c>
      <c r="CA28" s="7">
        <f>IF(BY28&gt;0,(BY28-F28-H28-R28-AB28-AV28-AL28-BP28-BF28+BZ28*$BZ$1/60/24),"")</f>
        <v>7.9166666666666663E-2</v>
      </c>
      <c r="CB28" s="11">
        <f>IF(BY28&gt;0,(CA28*60*24),"")</f>
        <v>114</v>
      </c>
      <c r="CC28" s="11">
        <f>CB28*60</f>
        <v>6840</v>
      </c>
      <c r="CD28" s="8">
        <f>IF(BY28&gt;0,(MIN(CA$3:CA$63)/CA28),"")</f>
        <v>0.58611111111111136</v>
      </c>
      <c r="CE28" s="9">
        <f>IF(BY28&gt;0,(ROUND(700*CD28,4)),"")</f>
        <v>410.27780000000001</v>
      </c>
      <c r="CF28" s="13">
        <f>IF(BY28&gt;0,(_xlfn.RANK.EQ(CE28,CE$3:CE$63)),"")</f>
        <v>22</v>
      </c>
      <c r="CG28" s="17">
        <f>IF(BQ28&gt;0,(AJ28+Z28+P28+AT28+BD28+BN28+BX28),"")</f>
        <v>187.40179999999998</v>
      </c>
      <c r="CH28" s="18">
        <f>IF(BQ28&gt;0,(_xlfn.RANK.EQ(CG28,CG$3:CG$63)),"")</f>
        <v>27</v>
      </c>
      <c r="CI28" s="9"/>
      <c r="CJ28" s="19">
        <f>IF(BY28&gt;0,(CE28+CG28),"")</f>
        <v>597.67959999999994</v>
      </c>
      <c r="CK28" s="8">
        <f>IF(BY28&gt;0,(CJ28/MAX(CJ$3:CJ$63)),"")</f>
        <v>0.486293848185058</v>
      </c>
    </row>
    <row r="29" spans="1:89" x14ac:dyDescent="0.25">
      <c r="A29" s="4">
        <v>4</v>
      </c>
      <c r="B29" s="28" t="s">
        <v>61</v>
      </c>
      <c r="C29" s="28" t="s">
        <v>62</v>
      </c>
      <c r="D29" s="26" t="s">
        <v>39</v>
      </c>
      <c r="E29" s="18">
        <f>IF(BY29&gt;0,(_xlfn.RANK.EQ(CK29,CK$3:CK$63)),"")</f>
        <v>26</v>
      </c>
      <c r="F29" s="29">
        <v>0.4458333333333333</v>
      </c>
      <c r="G29" s="27">
        <v>0</v>
      </c>
      <c r="H29" s="7">
        <f>G29/60</f>
        <v>0</v>
      </c>
      <c r="I29" s="26">
        <v>240</v>
      </c>
      <c r="J29" s="26">
        <v>0</v>
      </c>
      <c r="K29" s="26">
        <v>0</v>
      </c>
      <c r="L29" s="24">
        <v>0</v>
      </c>
      <c r="M29" s="26">
        <v>0</v>
      </c>
      <c r="N29" s="4">
        <f>IF(I29&gt;0,(I29+J29*$J$1+K29*$K$1+L29*$L$1+M29*$M$1),"")</f>
        <v>240</v>
      </c>
      <c r="O29" s="8">
        <f>IF(I29&gt;0,(MIN(N$3:N$63)/N29),"")</f>
        <v>0.26133333333333331</v>
      </c>
      <c r="P29" s="9">
        <f>IF(I29&gt;0,(ROUND(100*O29,4)),"")</f>
        <v>26.133299999999998</v>
      </c>
      <c r="Q29" s="27">
        <v>0</v>
      </c>
      <c r="R29" s="7">
        <f>Q29/60</f>
        <v>0</v>
      </c>
      <c r="S29" s="26">
        <v>89.96</v>
      </c>
      <c r="T29" s="24">
        <v>0</v>
      </c>
      <c r="U29" s="26">
        <v>0</v>
      </c>
      <c r="V29" s="24">
        <v>0</v>
      </c>
      <c r="W29" s="26">
        <v>0</v>
      </c>
      <c r="X29" s="4">
        <f>IF(S29&gt;0,(S29+T29*$J$1+U29*$K$1+V29*$L$1+W29*$M$1),"")</f>
        <v>89.96</v>
      </c>
      <c r="Y29" s="8">
        <f>IF(S29&gt;0,(MIN(X$3:X$63)/X29),"")</f>
        <v>0.25433526011560692</v>
      </c>
      <c r="Z29" s="9">
        <f>IF(S29&gt;0,(ROUND(100*Y29,4)),"")</f>
        <v>25.433499999999999</v>
      </c>
      <c r="AA29" s="27">
        <v>0</v>
      </c>
      <c r="AB29" s="7">
        <f>AA29/60</f>
        <v>0</v>
      </c>
      <c r="AC29" s="26">
        <v>150</v>
      </c>
      <c r="AD29" s="26">
        <v>0</v>
      </c>
      <c r="AE29" s="26">
        <v>0</v>
      </c>
      <c r="AF29" s="24">
        <v>0</v>
      </c>
      <c r="AG29" s="26">
        <v>0</v>
      </c>
      <c r="AH29" s="4">
        <f>IF(AC29&gt;0,(AC29+AD29*$J$1+AE29*$K$1+AF29*$L$1+AG29*$M$1),"")</f>
        <v>150</v>
      </c>
      <c r="AI29" s="8">
        <f>IF(AC29&gt;0,(MIN(AH$3:AH$63)/AH29),"")</f>
        <v>0.28193333333333331</v>
      </c>
      <c r="AJ29" s="9">
        <f>IF(AC29&gt;0,(ROUND(100*AI29,4)),"")</f>
        <v>28.193300000000001</v>
      </c>
      <c r="AK29" s="27">
        <v>0</v>
      </c>
      <c r="AL29" s="7">
        <f>AK29/60</f>
        <v>0</v>
      </c>
      <c r="AM29" s="26">
        <v>390</v>
      </c>
      <c r="AN29" s="26">
        <v>0</v>
      </c>
      <c r="AO29" s="26">
        <v>0</v>
      </c>
      <c r="AP29" s="24">
        <v>0</v>
      </c>
      <c r="AQ29" s="26">
        <v>0</v>
      </c>
      <c r="AR29" s="4">
        <f>IF(AM29&gt;0,(AM29+AN29*$J$1+AO29*$K$1+AP29*$L$1+AQ29*$M$1),"")</f>
        <v>390</v>
      </c>
      <c r="AS29" s="8">
        <f>IF(AM29&gt;0,(MIN(AR$3:AR$63)/AR29),"")</f>
        <v>0.28761538461538461</v>
      </c>
      <c r="AT29" s="9">
        <f>IF(AM29&gt;0,(ROUND(100*AS29,4)),"")</f>
        <v>28.761500000000002</v>
      </c>
      <c r="AU29" s="27">
        <v>0</v>
      </c>
      <c r="AV29" s="7">
        <f>AU29/60</f>
        <v>0</v>
      </c>
      <c r="AW29" s="26">
        <v>136.83000000000001</v>
      </c>
      <c r="AX29" s="26">
        <v>0</v>
      </c>
      <c r="AY29" s="24">
        <v>0</v>
      </c>
      <c r="AZ29" s="24">
        <v>0</v>
      </c>
      <c r="BA29" s="26">
        <v>0</v>
      </c>
      <c r="BB29" s="4">
        <f>IF(AW29&gt;0,(AW29+AX29*$J$1+AY29*$K$1+AZ29*$L$1+BA29*$M$1),"")</f>
        <v>136.83000000000001</v>
      </c>
      <c r="BC29" s="8">
        <f>IF(AW29&gt;0,(MIN(BB$3:BB$63)/BB29),"")</f>
        <v>0.48505444712416868</v>
      </c>
      <c r="BD29" s="9">
        <f>IF(AW29&gt;0,(ROUND(100*BC29,4)),"")</f>
        <v>48.505400000000002</v>
      </c>
      <c r="BE29" s="27">
        <v>0</v>
      </c>
      <c r="BF29" s="7">
        <f>BE29/60</f>
        <v>0</v>
      </c>
      <c r="BG29" s="26">
        <v>146.38</v>
      </c>
      <c r="BH29" s="26">
        <v>0</v>
      </c>
      <c r="BI29" s="26">
        <v>0</v>
      </c>
      <c r="BJ29" s="24">
        <v>0</v>
      </c>
      <c r="BK29" s="26">
        <v>0</v>
      </c>
      <c r="BL29" s="4">
        <f>IF(BG29&gt;0,(BG29+BH29*$J$1+BI29*$K$1+BJ29*$L$1+BK29*$M$1),"")</f>
        <v>146.38</v>
      </c>
      <c r="BM29" s="8">
        <f>IF(BG29&gt;0,(MIN(BL$3:BL$63)/BL29),"")</f>
        <v>0.3514141276130619</v>
      </c>
      <c r="BN29" s="9">
        <f>IF(BG29&gt;0,(ROUND(100*BM29,4)),"")</f>
        <v>35.141399999999997</v>
      </c>
      <c r="BO29" s="27">
        <v>0</v>
      </c>
      <c r="BP29" s="7">
        <f>BO29/60</f>
        <v>0</v>
      </c>
      <c r="BQ29" s="26">
        <v>220</v>
      </c>
      <c r="BR29" s="24">
        <v>0</v>
      </c>
      <c r="BS29" s="26">
        <v>0</v>
      </c>
      <c r="BT29" s="26">
        <v>0</v>
      </c>
      <c r="BU29" s="26">
        <v>0</v>
      </c>
      <c r="BV29" s="4">
        <f>IF(BQ29&gt;0,(BQ29+BR29*$J$1+BS29*$K$1+BT29*$L$1+BU29*$M$1),"")</f>
        <v>220</v>
      </c>
      <c r="BW29" s="8">
        <f>IF(BQ29&gt;0,(MIN(BV$3:BV$63)/BV29),"")</f>
        <v>0.22209090909090909</v>
      </c>
      <c r="BX29" s="9">
        <f>IF(BQ29&gt;0,(ROUND(100*BW29,4)),"")</f>
        <v>22.209099999999999</v>
      </c>
      <c r="BY29" s="25">
        <v>0.53194444444444444</v>
      </c>
      <c r="BZ29" s="26">
        <v>0</v>
      </c>
      <c r="CA29" s="7">
        <f>IF(BY29&gt;0,(BY29-F29-H29-R29-AB29-AV29-AL29-BP29-BF29+BZ29*$BZ$1/60/24),"")</f>
        <v>8.6111111111111138E-2</v>
      </c>
      <c r="CB29" s="11">
        <f>IF(BY29&gt;0,(CA29*60*24),"")</f>
        <v>124.00000000000003</v>
      </c>
      <c r="CC29" s="11">
        <f>CB29*60</f>
        <v>7440.0000000000018</v>
      </c>
      <c r="CD29" s="8">
        <f>IF(BY29&gt;0,(MIN(CA$3:CA$63)/CA29),"")</f>
        <v>0.53884408602150535</v>
      </c>
      <c r="CE29" s="9">
        <f>IF(BY29&gt;0,(ROUND(700*CD29,4)),"")</f>
        <v>377.1909</v>
      </c>
      <c r="CF29" s="13">
        <f>IF(BY29&gt;0,(_xlfn.RANK.EQ(CE29,CE$3:CE$63)),"")</f>
        <v>31</v>
      </c>
      <c r="CG29" s="17">
        <f>IF(BQ29&gt;0,(AJ29+Z29+P29+AT29+BD29+BN29+BX29),"")</f>
        <v>214.3775</v>
      </c>
      <c r="CH29" s="18">
        <f>IF(BQ29&gt;0,(_xlfn.RANK.EQ(CG29,CG$3:CG$63)),"")</f>
        <v>21</v>
      </c>
      <c r="CI29" s="9"/>
      <c r="CJ29" s="19">
        <f>IF(BY29&gt;0,(CE29+CG29),"")</f>
        <v>591.5684</v>
      </c>
      <c r="CK29" s="8">
        <f>IF(BY29&gt;0,(CJ29/MAX(CJ$3:CJ$63)),"")</f>
        <v>0.48132155372322843</v>
      </c>
    </row>
    <row r="30" spans="1:89" x14ac:dyDescent="0.25">
      <c r="A30" s="4">
        <v>1</v>
      </c>
      <c r="B30" s="28" t="s">
        <v>57</v>
      </c>
      <c r="C30" s="28" t="s">
        <v>58</v>
      </c>
      <c r="D30" s="26" t="s">
        <v>33</v>
      </c>
      <c r="E30" s="18">
        <f>IF(BY30&gt;0,(_xlfn.RANK.EQ(CK30,CK$3:CK$63)),"")</f>
        <v>27</v>
      </c>
      <c r="F30" s="29">
        <v>0.61458333333333337</v>
      </c>
      <c r="G30" s="27">
        <v>0.29583333333333334</v>
      </c>
      <c r="H30" s="7">
        <f>G30/60</f>
        <v>4.9305555555555552E-3</v>
      </c>
      <c r="I30" s="26">
        <v>210</v>
      </c>
      <c r="J30" s="26">
        <v>0</v>
      </c>
      <c r="K30" s="26">
        <v>0</v>
      </c>
      <c r="L30" s="24">
        <v>0</v>
      </c>
      <c r="M30" s="26">
        <v>0</v>
      </c>
      <c r="N30" s="4">
        <f>IF(I30&gt;0,(I30+J30*$J$1+K30*$K$1+L30*$L$1+M30*$M$1),"")</f>
        <v>210</v>
      </c>
      <c r="O30" s="8">
        <f>IF(I30&gt;0,(MIN(N$3:N$63)/N30),"")</f>
        <v>0.29866666666666664</v>
      </c>
      <c r="P30" s="9">
        <f>IF(I30&gt;0,(ROUND(100*O30,4)),"")</f>
        <v>29.866700000000002</v>
      </c>
      <c r="Q30" s="27">
        <v>0</v>
      </c>
      <c r="R30" s="7">
        <f>Q30/60</f>
        <v>0</v>
      </c>
      <c r="S30" s="26">
        <v>180</v>
      </c>
      <c r="T30" s="24">
        <v>0</v>
      </c>
      <c r="U30" s="26">
        <v>0</v>
      </c>
      <c r="V30" s="24">
        <v>0</v>
      </c>
      <c r="W30" s="26">
        <v>0</v>
      </c>
      <c r="X30" s="4">
        <f>IF(S30&gt;0,(S30+T30*$J$1+U30*$K$1+V30*$L$1+W30*$M$1),"")</f>
        <v>180</v>
      </c>
      <c r="Y30" s="8">
        <f>IF(S30&gt;0,(MIN(X$3:X$63)/X30),"")</f>
        <v>0.12711111111111112</v>
      </c>
      <c r="Z30" s="9">
        <f>IF(S30&gt;0,(ROUND(100*Y30,4)),"")</f>
        <v>12.7111</v>
      </c>
      <c r="AA30" s="27">
        <v>0.10416666666666667</v>
      </c>
      <c r="AB30" s="7">
        <f>AA30/60</f>
        <v>1.7361111111111112E-3</v>
      </c>
      <c r="AC30" s="26">
        <v>180</v>
      </c>
      <c r="AD30" s="26">
        <v>0</v>
      </c>
      <c r="AE30" s="26">
        <v>0</v>
      </c>
      <c r="AF30" s="24">
        <v>0</v>
      </c>
      <c r="AG30" s="26">
        <v>0</v>
      </c>
      <c r="AH30" s="4">
        <f>IF(AC30&gt;0,(AC30+AD30*$J$1+AE30*$K$1+AF30*$L$1+AG30*$M$1),"")</f>
        <v>180</v>
      </c>
      <c r="AI30" s="8">
        <f>IF(AC30&gt;0,(MIN(AH$3:AH$63)/AH30),"")</f>
        <v>0.23494444444444443</v>
      </c>
      <c r="AJ30" s="9">
        <f>IF(AC30&gt;0,(ROUND(100*AI30,4)),"")</f>
        <v>23.494399999999999</v>
      </c>
      <c r="AK30" s="27">
        <v>0</v>
      </c>
      <c r="AL30" s="7">
        <f>AK30/60</f>
        <v>0</v>
      </c>
      <c r="AM30" s="26">
        <v>500</v>
      </c>
      <c r="AN30" s="26">
        <v>0</v>
      </c>
      <c r="AO30" s="26">
        <v>0</v>
      </c>
      <c r="AP30" s="24">
        <v>0</v>
      </c>
      <c r="AQ30" s="26">
        <v>0</v>
      </c>
      <c r="AR30" s="4">
        <f>IF(AM30&gt;0,(AM30+AN30*$J$1+AO30*$K$1+AP30*$L$1+AQ30*$M$1),"")</f>
        <v>500</v>
      </c>
      <c r="AS30" s="8">
        <f>IF(AM30&gt;0,(MIN(AR$3:AR$63)/AR30),"")</f>
        <v>0.22434000000000001</v>
      </c>
      <c r="AT30" s="9">
        <f>IF(AM30&gt;0,(ROUND(100*AS30,4)),"")</f>
        <v>22.434000000000001</v>
      </c>
      <c r="AU30" s="27">
        <v>8.3333333333333329E-2</v>
      </c>
      <c r="AV30" s="7">
        <f>AU30/60</f>
        <v>1.3888888888888887E-3</v>
      </c>
      <c r="AW30" s="26">
        <v>178.73</v>
      </c>
      <c r="AX30" s="26">
        <v>0</v>
      </c>
      <c r="AY30" s="24">
        <v>0</v>
      </c>
      <c r="AZ30" s="24">
        <v>0</v>
      </c>
      <c r="BA30" s="26">
        <v>0</v>
      </c>
      <c r="BB30" s="4">
        <f>IF(AW30&gt;0,(AW30+AX30*$J$1+AY30*$K$1+AZ30*$L$1+BA30*$M$1),"")</f>
        <v>178.73</v>
      </c>
      <c r="BC30" s="8">
        <f>IF(AW30&gt;0,(MIN(BB$3:BB$63)/BB30),"")</f>
        <v>0.3713422480837017</v>
      </c>
      <c r="BD30" s="9">
        <f>IF(AW30&gt;0,(ROUND(100*BC30,4)),"")</f>
        <v>37.1342</v>
      </c>
      <c r="BE30" s="27">
        <v>0.11805555555555557</v>
      </c>
      <c r="BF30" s="7">
        <f>BE30/60</f>
        <v>1.9675925925925928E-3</v>
      </c>
      <c r="BG30" s="26">
        <v>270</v>
      </c>
      <c r="BH30" s="26">
        <v>0</v>
      </c>
      <c r="BI30" s="26">
        <v>0</v>
      </c>
      <c r="BJ30" s="24">
        <v>0</v>
      </c>
      <c r="BK30" s="26">
        <v>0</v>
      </c>
      <c r="BL30" s="4">
        <f>IF(BG30&gt;0,(BG30+BH30*$J$1+BI30*$K$1+BJ30*$L$1+BK30*$M$1),"")</f>
        <v>270</v>
      </c>
      <c r="BM30" s="8">
        <f>IF(BG30&gt;0,(MIN(BL$3:BL$63)/BL30),"")</f>
        <v>0.1905185185185185</v>
      </c>
      <c r="BN30" s="9">
        <f>IF(BG30&gt;0,(ROUND(100*BM30,4)),"")</f>
        <v>19.0519</v>
      </c>
      <c r="BO30" s="27">
        <v>0</v>
      </c>
      <c r="BP30" s="7">
        <f>BO30/60</f>
        <v>0</v>
      </c>
      <c r="BQ30" s="26">
        <v>460</v>
      </c>
      <c r="BR30" s="24">
        <v>0</v>
      </c>
      <c r="BS30" s="26">
        <v>0</v>
      </c>
      <c r="BT30" s="26">
        <v>0</v>
      </c>
      <c r="BU30" s="26">
        <v>0</v>
      </c>
      <c r="BV30" s="4">
        <f>IF(BQ30&gt;0,(BQ30+BR30*$J$1+BS30*$K$1+BT30*$L$1+BU30*$M$1),"")</f>
        <v>460</v>
      </c>
      <c r="BW30" s="8">
        <f>IF(BQ30&gt;0,(MIN(BV$3:BV$63)/BV30),"")</f>
        <v>0.10621739130434782</v>
      </c>
      <c r="BX30" s="9">
        <f>IF(BQ30&gt;0,(ROUND(100*BW30,4)),"")</f>
        <v>10.621700000000001</v>
      </c>
      <c r="BY30" s="25">
        <v>0.70347222222222217</v>
      </c>
      <c r="BZ30" s="26">
        <v>0</v>
      </c>
      <c r="CA30" s="7">
        <f>IF(BY30&gt;0,(BY30-F30-H30-R30-AB30-AV30-AL30-BP30-BF30+BZ30*$BZ$1/60/24),"")</f>
        <v>7.8865740740740667E-2</v>
      </c>
      <c r="CB30" s="11">
        <f>IF(BY30&gt;0,(CA30*60*24),"")</f>
        <v>113.56666666666655</v>
      </c>
      <c r="CC30" s="11">
        <f>CB30*60</f>
        <v>6813.9999999999927</v>
      </c>
      <c r="CD30" s="8">
        <f>IF(BY30&gt;0,(MIN(CA$3:CA$63)/CA30),"")</f>
        <v>0.58834751981215216</v>
      </c>
      <c r="CE30" s="9">
        <f>IF(BY30&gt;0,(ROUND(700*CD30,4)),"")</f>
        <v>411.8433</v>
      </c>
      <c r="CF30" s="13">
        <f>IF(BY30&gt;0,(_xlfn.RANK.EQ(CE30,CE$3:CE$63)),"")</f>
        <v>21</v>
      </c>
      <c r="CG30" s="17">
        <f>IF(BQ30&gt;0,(AJ30+Z30+P30+AT30+BD30+BN30+BX30),"")</f>
        <v>155.31399999999999</v>
      </c>
      <c r="CH30" s="18">
        <f>IF(BQ30&gt;0,(_xlfn.RANK.EQ(CG30,CG$3:CG$63)),"")</f>
        <v>34</v>
      </c>
      <c r="CI30" s="9"/>
      <c r="CJ30" s="19">
        <f>IF(BY30&gt;0,(CE30+CG30),"")</f>
        <v>567.15729999999996</v>
      </c>
      <c r="CK30" s="8">
        <f>IF(BY30&gt;0,(CJ30/MAX(CJ$3:CJ$63)),"")</f>
        <v>0.46145979542090343</v>
      </c>
    </row>
    <row r="31" spans="1:89" x14ac:dyDescent="0.25">
      <c r="A31" s="4">
        <v>34</v>
      </c>
      <c r="B31" s="28" t="s">
        <v>125</v>
      </c>
      <c r="C31" s="28" t="s">
        <v>126</v>
      </c>
      <c r="D31" s="26" t="s">
        <v>33</v>
      </c>
      <c r="E31" s="18">
        <f>IF(BY31&gt;0,(_xlfn.RANK.EQ(CK31,CK$3:CK$63)),"")</f>
        <v>28</v>
      </c>
      <c r="F31" s="29">
        <v>0.42569444444444443</v>
      </c>
      <c r="G31" s="27">
        <v>0</v>
      </c>
      <c r="H31" s="7">
        <f>G31/60</f>
        <v>0</v>
      </c>
      <c r="I31" s="26">
        <v>240</v>
      </c>
      <c r="J31" s="26">
        <v>0</v>
      </c>
      <c r="K31" s="26">
        <v>0</v>
      </c>
      <c r="L31" s="24">
        <v>0</v>
      </c>
      <c r="M31" s="26">
        <v>0</v>
      </c>
      <c r="N31" s="4">
        <f>IF(I31&gt;0,(I31+J31*$J$1+K31*$K$1+L31*$L$1+M31*$M$1),"")</f>
        <v>240</v>
      </c>
      <c r="O31" s="8">
        <f>IF(I31&gt;0,(MIN(N$3:N$63)/N31),"")</f>
        <v>0.26133333333333331</v>
      </c>
      <c r="P31" s="9">
        <f>IF(I31&gt;0,(ROUND(100*O31,4)),"")</f>
        <v>26.133299999999998</v>
      </c>
      <c r="Q31" s="27">
        <v>0</v>
      </c>
      <c r="R31" s="7">
        <f>Q31/60</f>
        <v>0</v>
      </c>
      <c r="S31" s="26">
        <v>81.7</v>
      </c>
      <c r="T31" s="24">
        <v>0</v>
      </c>
      <c r="U31" s="26">
        <v>0</v>
      </c>
      <c r="V31" s="24">
        <v>0</v>
      </c>
      <c r="W31" s="26">
        <v>0</v>
      </c>
      <c r="X31" s="4">
        <f>IF(S31&gt;0,(S31+T31*$J$1+U31*$K$1+V31*$L$1+W31*$M$1),"")</f>
        <v>81.7</v>
      </c>
      <c r="Y31" s="8">
        <f>IF(S31&gt;0,(MIN(X$3:X$63)/X31),"")</f>
        <v>0.2800489596083231</v>
      </c>
      <c r="Z31" s="9">
        <f>IF(S31&gt;0,(ROUND(100*Y31,4)),"")</f>
        <v>28.004899999999999</v>
      </c>
      <c r="AA31" s="27">
        <v>8.3333333333333329E-2</v>
      </c>
      <c r="AB31" s="7">
        <f>AA31/60</f>
        <v>1.3888888888888887E-3</v>
      </c>
      <c r="AC31" s="26">
        <v>139.94999999999999</v>
      </c>
      <c r="AD31" s="26">
        <v>0</v>
      </c>
      <c r="AE31" s="26">
        <v>0</v>
      </c>
      <c r="AF31" s="24">
        <v>0</v>
      </c>
      <c r="AG31" s="26">
        <v>0</v>
      </c>
      <c r="AH31" s="4">
        <f>IF(AC31&gt;0,(AC31+AD31*$J$1+AE31*$K$1+AF31*$L$1+AG31*$M$1),"")</f>
        <v>139.94999999999999</v>
      </c>
      <c r="AI31" s="8">
        <f>IF(AC31&gt;0,(MIN(AH$3:AH$63)/AH31),"")</f>
        <v>0.30217934976777422</v>
      </c>
      <c r="AJ31" s="9">
        <f>IF(AC31&gt;0,(ROUND(100*AI31,4)),"")</f>
        <v>30.2179</v>
      </c>
      <c r="AK31" s="27">
        <v>0.29166666666666669</v>
      </c>
      <c r="AL31" s="7">
        <f>AK31/60</f>
        <v>4.8611111111111112E-3</v>
      </c>
      <c r="AM31" s="26">
        <v>420</v>
      </c>
      <c r="AN31" s="26">
        <v>0</v>
      </c>
      <c r="AO31" s="26">
        <v>0</v>
      </c>
      <c r="AP31" s="24">
        <v>0</v>
      </c>
      <c r="AQ31" s="26">
        <v>0</v>
      </c>
      <c r="AR31" s="4">
        <f>IF(AM31&gt;0,(AM31+AN31*$J$1+AO31*$K$1+AP31*$L$1+AQ31*$M$1),"")</f>
        <v>420</v>
      </c>
      <c r="AS31" s="8">
        <f>IF(AM31&gt;0,(MIN(AR$3:AR$63)/AR31),"")</f>
        <v>0.26707142857142857</v>
      </c>
      <c r="AT31" s="9">
        <f>IF(AM31&gt;0,(ROUND(100*AS31,4)),"")</f>
        <v>26.707100000000001</v>
      </c>
      <c r="AU31" s="27">
        <v>0.20833333333333334</v>
      </c>
      <c r="AV31" s="7">
        <f>AU31/60</f>
        <v>3.4722222222222225E-3</v>
      </c>
      <c r="AW31" s="26">
        <v>240</v>
      </c>
      <c r="AX31" s="26">
        <v>0</v>
      </c>
      <c r="AY31" s="24">
        <v>0</v>
      </c>
      <c r="AZ31" s="24">
        <v>0</v>
      </c>
      <c r="BA31" s="26">
        <v>0</v>
      </c>
      <c r="BB31" s="4">
        <f>IF(AW31&gt;0,(AW31+AX31*$J$1+AY31*$K$1+AZ31*$L$1+BA31*$M$1),"")</f>
        <v>240</v>
      </c>
      <c r="BC31" s="8">
        <f>IF(AW31&gt;0,(MIN(BB$3:BB$63)/BB31),"")</f>
        <v>0.27654166666666669</v>
      </c>
      <c r="BD31" s="9">
        <f>IF(AW31&gt;0,(ROUND(100*BC31,4)),"")</f>
        <v>27.654199999999999</v>
      </c>
      <c r="BE31" s="27">
        <v>8.3333333333333329E-2</v>
      </c>
      <c r="BF31" s="7">
        <f>BE31/60</f>
        <v>1.3888888888888887E-3</v>
      </c>
      <c r="BG31" s="26">
        <v>330</v>
      </c>
      <c r="BH31" s="26">
        <v>0</v>
      </c>
      <c r="BI31" s="26">
        <v>0</v>
      </c>
      <c r="BJ31" s="24">
        <v>0</v>
      </c>
      <c r="BK31" s="26">
        <v>0</v>
      </c>
      <c r="BL31" s="4">
        <f>IF(BG31&gt;0,(BG31+BH31*$J$1+BI31*$K$1+BJ31*$L$1+BK31*$M$1),"")</f>
        <v>330</v>
      </c>
      <c r="BM31" s="8">
        <f>IF(BG31&gt;0,(MIN(BL$3:BL$63)/BL31),"")</f>
        <v>0.15587878787878787</v>
      </c>
      <c r="BN31" s="9">
        <f>IF(BG31&gt;0,(ROUND(100*BM31,4)),"")</f>
        <v>15.587899999999999</v>
      </c>
      <c r="BO31" s="27">
        <v>0</v>
      </c>
      <c r="BP31" s="7">
        <f>BO31/60</f>
        <v>0</v>
      </c>
      <c r="BQ31" s="26">
        <v>280</v>
      </c>
      <c r="BR31" s="24">
        <v>0</v>
      </c>
      <c r="BS31" s="26">
        <v>0</v>
      </c>
      <c r="BT31" s="26">
        <v>0</v>
      </c>
      <c r="BU31" s="26">
        <v>0</v>
      </c>
      <c r="BV31" s="4">
        <f>IF(BQ31&gt;0,(BQ31+BR31*$J$1+BS31*$K$1+BT31*$L$1+BU31*$M$1),"")</f>
        <v>280</v>
      </c>
      <c r="BW31" s="8">
        <f>IF(BQ31&gt;0,(MIN(BV$3:BV$63)/BV31),"")</f>
        <v>0.17449999999999999</v>
      </c>
      <c r="BX31" s="9">
        <f>IF(BQ31&gt;0,(ROUND(100*BW31,4)),"")</f>
        <v>17.45</v>
      </c>
      <c r="BY31" s="25">
        <v>0.51944444444444449</v>
      </c>
      <c r="BZ31" s="26">
        <v>0</v>
      </c>
      <c r="CA31" s="7">
        <f>IF(BY31&gt;0,(BY31-F31-H31-R31-AB31-AV31-AL31-BP31-BF31+BZ31*$BZ$1/60/24),"")</f>
        <v>8.2638888888888956E-2</v>
      </c>
      <c r="CB31" s="11">
        <f>IF(BY31&gt;0,(CA31*60*24),"")</f>
        <v>119.0000000000001</v>
      </c>
      <c r="CC31" s="11">
        <f>CB31*60</f>
        <v>7140.0000000000064</v>
      </c>
      <c r="CD31" s="8">
        <f>IF(BY31&gt;0,(MIN(CA$3:CA$63)/CA31),"")</f>
        <v>0.56148459383753468</v>
      </c>
      <c r="CE31" s="9">
        <f>IF(BY31&gt;0,(ROUND(700*CD31,4)),"")</f>
        <v>393.03919999999999</v>
      </c>
      <c r="CF31" s="13">
        <f>IF(BY31&gt;0,(_xlfn.RANK.EQ(CE31,CE$3:CE$63)),"")</f>
        <v>23</v>
      </c>
      <c r="CG31" s="17">
        <f>IF(BQ31&gt;0,(AJ31+Z31+P31+AT31+BD31+BN31+BX31),"")</f>
        <v>171.75529999999998</v>
      </c>
      <c r="CH31" s="18">
        <f>IF(BQ31&gt;0,(_xlfn.RANK.EQ(CG31,CG$3:CG$63)),"")</f>
        <v>30</v>
      </c>
      <c r="CI31" s="9"/>
      <c r="CJ31" s="19">
        <f>IF(BY31&gt;0,(CE31+CG31),"")</f>
        <v>564.79449999999997</v>
      </c>
      <c r="CK31" s="8">
        <f>IF(BY31&gt;0,(CJ31/MAX(CJ$3:CJ$63)),"")</f>
        <v>0.45953733545323572</v>
      </c>
    </row>
    <row r="32" spans="1:89" x14ac:dyDescent="0.25">
      <c r="A32" s="4">
        <v>31</v>
      </c>
      <c r="B32" s="28" t="s">
        <v>120</v>
      </c>
      <c r="C32" s="28" t="s">
        <v>121</v>
      </c>
      <c r="D32" s="26" t="s">
        <v>33</v>
      </c>
      <c r="E32" s="18">
        <f>IF(BY32&gt;0,(_xlfn.RANK.EQ(CK32,CK$3:CK$63)),"")</f>
        <v>29</v>
      </c>
      <c r="F32" s="29">
        <v>0.43055555555555558</v>
      </c>
      <c r="G32" s="27">
        <v>0</v>
      </c>
      <c r="H32" s="7">
        <f>G32/60</f>
        <v>0</v>
      </c>
      <c r="I32" s="26">
        <v>168.34</v>
      </c>
      <c r="J32" s="26">
        <v>0</v>
      </c>
      <c r="K32" s="26">
        <v>0</v>
      </c>
      <c r="L32" s="24">
        <v>0</v>
      </c>
      <c r="M32" s="26">
        <v>0</v>
      </c>
      <c r="N32" s="4">
        <f>IF(I32&gt;0,(I32+J32*$J$1+K32*$K$1+L32*$L$1+M32*$M$1),"")</f>
        <v>168.34</v>
      </c>
      <c r="O32" s="8">
        <f>IF(I32&gt;0,(MIN(N$3:N$63)/N32),"")</f>
        <v>0.37257930378994891</v>
      </c>
      <c r="P32" s="9">
        <f>IF(I32&gt;0,(ROUND(100*O32,4)),"")</f>
        <v>37.257899999999999</v>
      </c>
      <c r="Q32" s="27">
        <v>0</v>
      </c>
      <c r="R32" s="7">
        <f>Q32/60</f>
        <v>0</v>
      </c>
      <c r="S32" s="26">
        <v>62.62</v>
      </c>
      <c r="T32" s="24">
        <v>0</v>
      </c>
      <c r="U32" s="26">
        <v>0</v>
      </c>
      <c r="V32" s="24">
        <v>0</v>
      </c>
      <c r="W32" s="26">
        <v>0</v>
      </c>
      <c r="X32" s="4">
        <f>IF(S32&gt;0,(S32+T32*$J$1+U32*$K$1+V32*$L$1+W32*$M$1),"")</f>
        <v>62.62</v>
      </c>
      <c r="Y32" s="8">
        <f>IF(S32&gt;0,(MIN(X$3:X$63)/X32),"")</f>
        <v>0.3653784733312041</v>
      </c>
      <c r="Z32" s="9">
        <f>IF(S32&gt;0,(ROUND(100*Y32,4)),"")</f>
        <v>36.537799999999997</v>
      </c>
      <c r="AA32" s="27">
        <v>0</v>
      </c>
      <c r="AB32" s="7">
        <f>AA32/60</f>
        <v>0</v>
      </c>
      <c r="AC32" s="26">
        <v>103.48</v>
      </c>
      <c r="AD32" s="26">
        <v>0</v>
      </c>
      <c r="AE32" s="26">
        <v>0</v>
      </c>
      <c r="AF32" s="24">
        <v>0</v>
      </c>
      <c r="AG32" s="26">
        <v>0</v>
      </c>
      <c r="AH32" s="4">
        <f>IF(AC32&gt;0,(AC32+AD32*$J$1+AE32*$K$1+AF32*$L$1+AG32*$M$1),"")</f>
        <v>103.48</v>
      </c>
      <c r="AI32" s="8">
        <f>IF(AC32&gt;0,(MIN(AH$3:AH$63)/AH32),"")</f>
        <v>0.40867800541167371</v>
      </c>
      <c r="AJ32" s="9">
        <f>IF(AC32&gt;0,(ROUND(100*AI32,4)),"")</f>
        <v>40.867800000000003</v>
      </c>
      <c r="AK32" s="27">
        <v>0.39583333333333331</v>
      </c>
      <c r="AL32" s="7">
        <f>AK32/60</f>
        <v>6.5972222222222222E-3</v>
      </c>
      <c r="AM32" s="26">
        <v>480</v>
      </c>
      <c r="AN32" s="26">
        <v>0</v>
      </c>
      <c r="AO32" s="26">
        <v>0</v>
      </c>
      <c r="AP32" s="24">
        <v>0</v>
      </c>
      <c r="AQ32" s="26">
        <v>0</v>
      </c>
      <c r="AR32" s="4">
        <f>IF(AM32&gt;0,(AM32+AN32*$J$1+AO32*$K$1+AP32*$L$1+AQ32*$M$1),"")</f>
        <v>480</v>
      </c>
      <c r="AS32" s="8">
        <f>IF(AM32&gt;0,(MIN(AR$3:AR$63)/AR32),"")</f>
        <v>0.23368749999999999</v>
      </c>
      <c r="AT32" s="9">
        <f>IF(AM32&gt;0,(ROUND(100*AS32,4)),"")</f>
        <v>23.3688</v>
      </c>
      <c r="AU32" s="27">
        <v>0</v>
      </c>
      <c r="AV32" s="7">
        <f>AU32/60</f>
        <v>0</v>
      </c>
      <c r="AW32" s="26">
        <v>190</v>
      </c>
      <c r="AX32" s="26">
        <v>0</v>
      </c>
      <c r="AY32" s="24">
        <v>0</v>
      </c>
      <c r="AZ32" s="24">
        <v>0</v>
      </c>
      <c r="BA32" s="26">
        <v>0</v>
      </c>
      <c r="BB32" s="4">
        <f>IF(AW32&gt;0,(AW32+AX32*$J$1+AY32*$K$1+AZ32*$L$1+BA32*$M$1),"")</f>
        <v>190</v>
      </c>
      <c r="BC32" s="8">
        <f>IF(AW32&gt;0,(MIN(BB$3:BB$63)/BB32),"")</f>
        <v>0.34931578947368425</v>
      </c>
      <c r="BD32" s="9">
        <f>IF(AW32&gt;0,(ROUND(100*BC32,4)),"")</f>
        <v>34.931600000000003</v>
      </c>
      <c r="BE32" s="27">
        <v>0</v>
      </c>
      <c r="BF32" s="7">
        <f>BE32/60</f>
        <v>0</v>
      </c>
      <c r="BG32" s="26">
        <v>240</v>
      </c>
      <c r="BH32" s="26">
        <v>0</v>
      </c>
      <c r="BI32" s="26">
        <v>0</v>
      </c>
      <c r="BJ32" s="24">
        <v>0</v>
      </c>
      <c r="BK32" s="26">
        <v>0</v>
      </c>
      <c r="BL32" s="4">
        <f>IF(BG32&gt;0,(BG32+BH32*$J$1+BI32*$K$1+BJ32*$L$1+BK32*$M$1),"")</f>
        <v>240</v>
      </c>
      <c r="BM32" s="8">
        <f>IF(BG32&gt;0,(MIN(BL$3:BL$63)/BL32),"")</f>
        <v>0.21433333333333332</v>
      </c>
      <c r="BN32" s="9">
        <f>IF(BG32&gt;0,(ROUND(100*BM32,4)),"")</f>
        <v>21.433299999999999</v>
      </c>
      <c r="BO32" s="27">
        <v>0</v>
      </c>
      <c r="BP32" s="7">
        <f>BO32/60</f>
        <v>0</v>
      </c>
      <c r="BQ32" s="26">
        <v>340</v>
      </c>
      <c r="BR32" s="24">
        <v>0</v>
      </c>
      <c r="BS32" s="26">
        <v>0</v>
      </c>
      <c r="BT32" s="26">
        <v>0</v>
      </c>
      <c r="BU32" s="26">
        <v>0</v>
      </c>
      <c r="BV32" s="4">
        <f>IF(BQ32&gt;0,(BQ32+BR32*$J$1+BS32*$K$1+BT32*$L$1+BU32*$M$1),"")</f>
        <v>340</v>
      </c>
      <c r="BW32" s="8">
        <f>IF(BQ32&gt;0,(MIN(BV$3:BV$63)/BV32),"")</f>
        <v>0.14370588235294118</v>
      </c>
      <c r="BX32" s="9">
        <f>IF(BQ32&gt;0,(ROUND(100*BW32,4)),"")</f>
        <v>14.3706</v>
      </c>
      <c r="BY32" s="25">
        <v>0.52986111111111112</v>
      </c>
      <c r="BZ32" s="26">
        <v>0</v>
      </c>
      <c r="CA32" s="7">
        <f>IF(BY32&gt;0,(BY32-F32-H32-R32-AB32-AV32-AL32-BP32-BF32+BZ32*$BZ$1/60/24),"")</f>
        <v>9.2708333333333309E-2</v>
      </c>
      <c r="CB32" s="11">
        <f>IF(BY32&gt;0,(CA32*60*24),"")</f>
        <v>133.49999999999994</v>
      </c>
      <c r="CC32" s="11">
        <f>CB32*60</f>
        <v>8009.9999999999964</v>
      </c>
      <c r="CD32" s="8">
        <f>IF(BY32&gt;0,(MIN(CA$3:CA$63)/CA32),"")</f>
        <v>0.50049937578027492</v>
      </c>
      <c r="CE32" s="9">
        <f>IF(BY32&gt;0,(ROUND(700*CD32,4)),"")</f>
        <v>350.34960000000001</v>
      </c>
      <c r="CF32" s="13">
        <f>IF(BY32&gt;0,(_xlfn.RANK.EQ(CE32,CE$3:CE$63)),"")</f>
        <v>34</v>
      </c>
      <c r="CG32" s="17">
        <f>IF(BQ32&gt;0,(AJ32+Z32+P32+AT32+BD32+BN32+BX32),"")</f>
        <v>208.76779999999999</v>
      </c>
      <c r="CH32" s="18">
        <f>IF(BQ32&gt;0,(_xlfn.RANK.EQ(CG32,CG$3:CG$63)),"")</f>
        <v>24</v>
      </c>
      <c r="CI32" s="9"/>
      <c r="CJ32" s="19">
        <f>IF(BY32&gt;0,(CE32+CG32),"")</f>
        <v>559.11739999999998</v>
      </c>
      <c r="CK32" s="8">
        <f>IF(BY32&gt;0,(CJ32/MAX(CJ$3:CJ$63)),"")</f>
        <v>0.4549182405309205</v>
      </c>
    </row>
    <row r="33" spans="1:90" x14ac:dyDescent="0.25">
      <c r="A33" s="4">
        <v>27</v>
      </c>
      <c r="B33" s="28" t="s">
        <v>55</v>
      </c>
      <c r="C33" s="28" t="s">
        <v>113</v>
      </c>
      <c r="D33" s="26" t="s">
        <v>33</v>
      </c>
      <c r="E33" s="18">
        <f>IF(BY33&gt;0,(_xlfn.RANK.EQ(CK33,CK$3:CK$63)),"")</f>
        <v>30</v>
      </c>
      <c r="F33" s="29">
        <v>0.4548611111111111</v>
      </c>
      <c r="G33" s="27">
        <v>0</v>
      </c>
      <c r="H33" s="7">
        <f>G33/60</f>
        <v>0</v>
      </c>
      <c r="I33" s="26">
        <v>170.21</v>
      </c>
      <c r="J33" s="26">
        <v>0</v>
      </c>
      <c r="K33" s="26">
        <v>0</v>
      </c>
      <c r="L33" s="24">
        <v>0</v>
      </c>
      <c r="M33" s="26">
        <v>0</v>
      </c>
      <c r="N33" s="4">
        <f>IF(I33&gt;0,(I33+J33*$J$1+K33*$K$1+L33*$L$1+M33*$M$1),"")</f>
        <v>170.21</v>
      </c>
      <c r="O33" s="8">
        <f>IF(I33&gt;0,(MIN(N$3:N$63)/N33),"")</f>
        <v>0.3684859878973033</v>
      </c>
      <c r="P33" s="9">
        <f>IF(I33&gt;0,(ROUND(100*O33,4)),"")</f>
        <v>36.848599999999998</v>
      </c>
      <c r="Q33" s="27">
        <v>0</v>
      </c>
      <c r="R33" s="7">
        <f>Q33/60</f>
        <v>0</v>
      </c>
      <c r="S33" s="26">
        <v>112.33</v>
      </c>
      <c r="T33" s="24">
        <v>0</v>
      </c>
      <c r="U33" s="26">
        <v>0</v>
      </c>
      <c r="V33" s="24">
        <v>0</v>
      </c>
      <c r="W33" s="26">
        <v>0</v>
      </c>
      <c r="X33" s="4">
        <f>IF(S33&gt;0,(S33+T33*$J$1+U33*$K$1+V33*$L$1+W33*$M$1),"")</f>
        <v>112.33</v>
      </c>
      <c r="Y33" s="8">
        <f>IF(S33&gt;0,(MIN(X$3:X$63)/X33),"")</f>
        <v>0.20368556930472714</v>
      </c>
      <c r="Z33" s="9">
        <f>IF(S33&gt;0,(ROUND(100*Y33,4)),"")</f>
        <v>20.368600000000001</v>
      </c>
      <c r="AA33" s="27">
        <v>0</v>
      </c>
      <c r="AB33" s="7">
        <f>AA33/60</f>
        <v>0</v>
      </c>
      <c r="AC33" s="26">
        <v>154.11000000000001</v>
      </c>
      <c r="AD33" s="26">
        <v>0</v>
      </c>
      <c r="AE33" s="26">
        <v>0</v>
      </c>
      <c r="AF33" s="24">
        <v>0</v>
      </c>
      <c r="AG33" s="26">
        <v>0</v>
      </c>
      <c r="AH33" s="4">
        <f>IF(AC33&gt;0,(AC33+AD33*$J$1+AE33*$K$1+AF33*$L$1+AG33*$M$1),"")</f>
        <v>154.11000000000001</v>
      </c>
      <c r="AI33" s="8">
        <f>IF(AC33&gt;0,(MIN(AH$3:AH$63)/AH33),"")</f>
        <v>0.27441437933943286</v>
      </c>
      <c r="AJ33" s="9">
        <f>IF(AC33&gt;0,(ROUND(100*AI33,4)),"")</f>
        <v>27.441400000000002</v>
      </c>
      <c r="AK33" s="27">
        <v>0.14583333333333334</v>
      </c>
      <c r="AL33" s="7">
        <f>AK33/60</f>
        <v>2.4305555555555556E-3</v>
      </c>
      <c r="AM33" s="26">
        <v>450</v>
      </c>
      <c r="AN33" s="26">
        <v>0</v>
      </c>
      <c r="AO33" s="26">
        <v>0</v>
      </c>
      <c r="AP33" s="24">
        <v>0</v>
      </c>
      <c r="AQ33" s="26">
        <v>0</v>
      </c>
      <c r="AR33" s="4">
        <f>IF(AM33&gt;0,(AM33+AN33*$J$1+AO33*$K$1+AP33*$L$1+AQ33*$M$1),"")</f>
        <v>450</v>
      </c>
      <c r="AS33" s="8">
        <f>IF(AM33&gt;0,(MIN(AR$3:AR$63)/AR33),"")</f>
        <v>0.24926666666666666</v>
      </c>
      <c r="AT33" s="9">
        <f>IF(AM33&gt;0,(ROUND(100*AS33,4)),"")</f>
        <v>24.9267</v>
      </c>
      <c r="AU33" s="27">
        <v>0.16666666666666666</v>
      </c>
      <c r="AV33" s="7">
        <f>AU33/60</f>
        <v>2.7777777777777775E-3</v>
      </c>
      <c r="AW33" s="26">
        <v>270</v>
      </c>
      <c r="AX33" s="26">
        <v>0</v>
      </c>
      <c r="AY33" s="24">
        <v>0</v>
      </c>
      <c r="AZ33" s="24">
        <v>0</v>
      </c>
      <c r="BA33" s="26">
        <v>0</v>
      </c>
      <c r="BB33" s="4">
        <f>IF(AW33&gt;0,(AW33+AX33*$J$1+AY33*$K$1+AZ33*$L$1+BA33*$M$1),"")</f>
        <v>270</v>
      </c>
      <c r="BC33" s="8">
        <f>IF(AW33&gt;0,(MIN(BB$3:BB$63)/BB33),"")</f>
        <v>0.24581481481481482</v>
      </c>
      <c r="BD33" s="9">
        <f>IF(AW33&gt;0,(ROUND(100*BC33,4)),"")</f>
        <v>24.581499999999998</v>
      </c>
      <c r="BE33" s="27">
        <v>8.3333333333333329E-2</v>
      </c>
      <c r="BF33" s="7">
        <f>BE33/60</f>
        <v>1.3888888888888887E-3</v>
      </c>
      <c r="BG33" s="26">
        <v>420</v>
      </c>
      <c r="BH33" s="26">
        <v>0</v>
      </c>
      <c r="BI33" s="26">
        <v>0</v>
      </c>
      <c r="BJ33" s="24">
        <v>0</v>
      </c>
      <c r="BK33" s="26">
        <v>0</v>
      </c>
      <c r="BL33" s="4">
        <f>IF(BG33&gt;0,(BG33+BH33*$J$1+BI33*$K$1+BJ33*$L$1+BK33*$M$1),"")</f>
        <v>420</v>
      </c>
      <c r="BM33" s="8">
        <f>IF(BG33&gt;0,(MIN(BL$3:BL$63)/BL33),"")</f>
        <v>0.12247619047619047</v>
      </c>
      <c r="BN33" s="9">
        <f>IF(BG33&gt;0,(ROUND(100*BM33,4)),"")</f>
        <v>12.2476</v>
      </c>
      <c r="BO33" s="27">
        <v>0</v>
      </c>
      <c r="BP33" s="7">
        <f>BO33/60</f>
        <v>0</v>
      </c>
      <c r="BQ33" s="26">
        <v>220</v>
      </c>
      <c r="BR33" s="24">
        <v>0</v>
      </c>
      <c r="BS33" s="26">
        <v>0</v>
      </c>
      <c r="BT33" s="26">
        <v>0</v>
      </c>
      <c r="BU33" s="26">
        <v>0</v>
      </c>
      <c r="BV33" s="4">
        <f>IF(BQ33&gt;0,(BQ33+BR33*$J$1+BS33*$K$1+BT33*$L$1+BU33*$M$1),"")</f>
        <v>220</v>
      </c>
      <c r="BW33" s="8">
        <f>IF(BQ33&gt;0,(MIN(BV$3:BV$63)/BV33),"")</f>
        <v>0.22209090909090909</v>
      </c>
      <c r="BX33" s="9">
        <f>IF(BQ33&gt;0,(ROUND(100*BW33,4)),"")</f>
        <v>22.209099999999999</v>
      </c>
      <c r="BY33" s="25">
        <v>0.54513888888888895</v>
      </c>
      <c r="BZ33" s="26">
        <v>0</v>
      </c>
      <c r="CA33" s="7">
        <f>IF(BY33&gt;0,(BY33-F33-H33-R33-AB33-AV33-AL33-BP33-BF33+BZ33*$BZ$1/60/24),"")</f>
        <v>8.3680555555555619E-2</v>
      </c>
      <c r="CB33" s="11">
        <f>IF(BY33&gt;0,(CA33*60*24),"")</f>
        <v>120.5000000000001</v>
      </c>
      <c r="CC33" s="11">
        <f>CB33*60</f>
        <v>7230.0000000000064</v>
      </c>
      <c r="CD33" s="8">
        <f>IF(BY33&gt;0,(MIN(CA$3:CA$63)/CA33),"")</f>
        <v>0.55449515905947411</v>
      </c>
      <c r="CE33" s="9">
        <f>IF(BY33&gt;0,(ROUND(700*CD33,4)),"")</f>
        <v>388.14659999999998</v>
      </c>
      <c r="CF33" s="13">
        <f>IF(BY33&gt;0,(_xlfn.RANK.EQ(CE33,CE$3:CE$63)),"")</f>
        <v>26</v>
      </c>
      <c r="CG33" s="17">
        <f>IF(BQ33&gt;0,(AJ33+Z33+P33+AT33+BD33+BN33+BX33),"")</f>
        <v>168.62350000000001</v>
      </c>
      <c r="CH33" s="18">
        <f>IF(BQ33&gt;0,(_xlfn.RANK.EQ(CG33,CG$3:CG$63)),"")</f>
        <v>32</v>
      </c>
      <c r="CI33" s="9"/>
      <c r="CJ33" s="19">
        <f>IF(BY33&gt;0,(CE33+CG33),"")</f>
        <v>556.77009999999996</v>
      </c>
      <c r="CK33" s="8">
        <f>IF(BY33&gt;0,(CJ33/MAX(CJ$3:CJ$63)),"")</f>
        <v>0.45300839192667708</v>
      </c>
    </row>
    <row r="34" spans="1:90" x14ac:dyDescent="0.25">
      <c r="A34" s="4">
        <v>33</v>
      </c>
      <c r="B34" s="28" t="s">
        <v>123</v>
      </c>
      <c r="C34" s="28" t="s">
        <v>124</v>
      </c>
      <c r="D34" s="26" t="s">
        <v>33</v>
      </c>
      <c r="E34" s="18">
        <f>IF(BY34&gt;0,(_xlfn.RANK.EQ(CK34,CK$3:CK$63)),"")</f>
        <v>31</v>
      </c>
      <c r="F34" s="29">
        <v>0.40138888888888885</v>
      </c>
      <c r="G34" s="27">
        <v>0</v>
      </c>
      <c r="H34" s="7">
        <f>G34/60</f>
        <v>0</v>
      </c>
      <c r="I34" s="26">
        <v>300</v>
      </c>
      <c r="J34" s="26">
        <v>0</v>
      </c>
      <c r="K34" s="26">
        <v>0</v>
      </c>
      <c r="L34" s="24">
        <v>0</v>
      </c>
      <c r="M34" s="26">
        <v>0</v>
      </c>
      <c r="N34" s="4">
        <f>IF(I34&gt;0,(I34+J34*$J$1+K34*$K$1+L34*$L$1+M34*$M$1),"")</f>
        <v>300</v>
      </c>
      <c r="O34" s="8">
        <f>IF(I34&gt;0,(MIN(N$3:N$63)/N34),"")</f>
        <v>0.20906666666666665</v>
      </c>
      <c r="P34" s="9">
        <f>IF(I34&gt;0,(ROUND(100*O34,4)),"")</f>
        <v>20.906700000000001</v>
      </c>
      <c r="Q34" s="27">
        <v>0</v>
      </c>
      <c r="R34" s="7">
        <f>Q34/60</f>
        <v>0</v>
      </c>
      <c r="S34" s="26">
        <v>94.6</v>
      </c>
      <c r="T34" s="24">
        <v>0</v>
      </c>
      <c r="U34" s="26">
        <v>0</v>
      </c>
      <c r="V34" s="24">
        <v>0</v>
      </c>
      <c r="W34" s="26">
        <v>0</v>
      </c>
      <c r="X34" s="4">
        <f>IF(S34&gt;0,(S34+T34*$J$1+U34*$K$1+V34*$L$1+W34*$M$1),"")</f>
        <v>94.6</v>
      </c>
      <c r="Y34" s="8">
        <f>IF(S34&gt;0,(MIN(X$3:X$63)/X34),"")</f>
        <v>0.24186046511627907</v>
      </c>
      <c r="Z34" s="9">
        <f>IF(S34&gt;0,(ROUND(100*Y34,4)),"")</f>
        <v>24.186</v>
      </c>
      <c r="AA34" s="27">
        <v>0</v>
      </c>
      <c r="AB34" s="7">
        <f>AA34/60</f>
        <v>0</v>
      </c>
      <c r="AC34" s="26">
        <v>270</v>
      </c>
      <c r="AD34" s="26">
        <v>0</v>
      </c>
      <c r="AE34" s="26">
        <v>0</v>
      </c>
      <c r="AF34" s="24">
        <v>0</v>
      </c>
      <c r="AG34" s="26">
        <v>0</v>
      </c>
      <c r="AH34" s="4">
        <f>IF(AC34&gt;0,(AC34+AD34*$J$1+AE34*$K$1+AF34*$L$1+AG34*$M$1),"")</f>
        <v>270</v>
      </c>
      <c r="AI34" s="8">
        <f>IF(AC34&gt;0,(MIN(AH$3:AH$63)/AH34),"")</f>
        <v>0.15662962962962962</v>
      </c>
      <c r="AJ34" s="9">
        <f>IF(AC34&gt;0,(ROUND(100*AI34,4)),"")</f>
        <v>15.663</v>
      </c>
      <c r="AK34" s="27">
        <v>0</v>
      </c>
      <c r="AL34" s="7">
        <f>AK34/60</f>
        <v>0</v>
      </c>
      <c r="AM34" s="26">
        <v>420</v>
      </c>
      <c r="AN34" s="26">
        <v>0</v>
      </c>
      <c r="AO34" s="26">
        <v>0</v>
      </c>
      <c r="AP34" s="24">
        <v>0</v>
      </c>
      <c r="AQ34" s="26">
        <v>0</v>
      </c>
      <c r="AR34" s="4">
        <f>IF(AM34&gt;0,(AM34+AN34*$J$1+AO34*$K$1+AP34*$L$1+AQ34*$M$1),"")</f>
        <v>420</v>
      </c>
      <c r="AS34" s="8">
        <f>IF(AM34&gt;0,(MIN(AR$3:AR$63)/AR34),"")</f>
        <v>0.26707142857142857</v>
      </c>
      <c r="AT34" s="9">
        <f>IF(AM34&gt;0,(ROUND(100*AS34,4)),"")</f>
        <v>26.707100000000001</v>
      </c>
      <c r="AU34" s="27">
        <v>0.13958333333333334</v>
      </c>
      <c r="AV34" s="7">
        <f>AU34/60</f>
        <v>2.3263888888888891E-3</v>
      </c>
      <c r="AW34" s="26">
        <v>155.02000000000001</v>
      </c>
      <c r="AX34" s="26">
        <v>0</v>
      </c>
      <c r="AY34" s="24">
        <v>0</v>
      </c>
      <c r="AZ34" s="24">
        <v>0</v>
      </c>
      <c r="BA34" s="26">
        <v>0</v>
      </c>
      <c r="BB34" s="4">
        <f>IF(AW34&gt;0,(AW34+AX34*$J$1+AY34*$K$1+AZ34*$L$1+BA34*$M$1),"")</f>
        <v>155.02000000000001</v>
      </c>
      <c r="BC34" s="8">
        <f>IF(AW34&gt;0,(MIN(BB$3:BB$63)/BB34),"")</f>
        <v>0.42813830473487291</v>
      </c>
      <c r="BD34" s="9">
        <f>IF(AW34&gt;0,(ROUND(100*BC34,4)),"")</f>
        <v>42.813800000000001</v>
      </c>
      <c r="BE34" s="27">
        <v>9.5833333333333326E-2</v>
      </c>
      <c r="BF34" s="7">
        <f>BE34/60</f>
        <v>1.5972222222222221E-3</v>
      </c>
      <c r="BG34" s="26">
        <v>173.68</v>
      </c>
      <c r="BH34" s="26">
        <v>0</v>
      </c>
      <c r="BI34" s="26">
        <v>0</v>
      </c>
      <c r="BJ34" s="24">
        <v>0</v>
      </c>
      <c r="BK34" s="26">
        <v>0</v>
      </c>
      <c r="BL34" s="4">
        <f>IF(BG34&gt;0,(BG34+BH34*$J$1+BI34*$K$1+BJ34*$L$1+BK34*$M$1),"")</f>
        <v>173.68</v>
      </c>
      <c r="BM34" s="8">
        <f>IF(BG34&gt;0,(MIN(BL$3:BL$63)/BL34),"")</f>
        <v>0.29617687701520035</v>
      </c>
      <c r="BN34" s="9">
        <f>IF(BG34&gt;0,(ROUND(100*BM34,4)),"")</f>
        <v>29.617699999999999</v>
      </c>
      <c r="BO34" s="27">
        <v>0</v>
      </c>
      <c r="BP34" s="7">
        <f>BO34/60</f>
        <v>0</v>
      </c>
      <c r="BQ34" s="26">
        <v>220</v>
      </c>
      <c r="BR34" s="24">
        <v>0</v>
      </c>
      <c r="BS34" s="26">
        <v>0</v>
      </c>
      <c r="BT34" s="26">
        <v>0</v>
      </c>
      <c r="BU34" s="26">
        <v>0</v>
      </c>
      <c r="BV34" s="4">
        <f>IF(BQ34&gt;0,(BQ34+BR34*$J$1+BS34*$K$1+BT34*$L$1+BU34*$M$1),"")</f>
        <v>220</v>
      </c>
      <c r="BW34" s="8">
        <f>IF(BQ34&gt;0,(MIN(BV$3:BV$63)/BV34),"")</f>
        <v>0.22209090909090909</v>
      </c>
      <c r="BX34" s="9">
        <f>IF(BQ34&gt;0,(ROUND(100*BW34,4)),"")</f>
        <v>22.209099999999999</v>
      </c>
      <c r="BY34" s="25">
        <v>0.49444444444444446</v>
      </c>
      <c r="BZ34" s="26">
        <v>0</v>
      </c>
      <c r="CA34" s="7">
        <f>IF(BY34&gt;0,(BY34-F34-H34-R34-AB34-AV34-AL34-BP34-BF34+BZ34*$BZ$1/60/24),"")</f>
        <v>8.91319444444445E-2</v>
      </c>
      <c r="CB34" s="11">
        <f>IF(BY34&gt;0,(CA34*60*24),"")</f>
        <v>128.35000000000008</v>
      </c>
      <c r="CC34" s="11">
        <f>CB34*60</f>
        <v>7701.0000000000045</v>
      </c>
      <c r="CD34" s="8">
        <f>IF(BY34&gt;0,(MIN(CA$3:CA$63)/CA34),"")</f>
        <v>0.52058174263082702</v>
      </c>
      <c r="CE34" s="9">
        <f>IF(BY34&gt;0,(ROUND(700*CD34,4)),"")</f>
        <v>364.40719999999999</v>
      </c>
      <c r="CF34" s="13">
        <f>IF(BY34&gt;0,(_xlfn.RANK.EQ(CE34,CE$3:CE$63)),"")</f>
        <v>33</v>
      </c>
      <c r="CG34" s="17">
        <f>IF(BQ34&gt;0,(AJ34+Z34+P34+AT34+BD34+BN34+BX34),"")</f>
        <v>182.10339999999999</v>
      </c>
      <c r="CH34" s="18">
        <f>IF(BQ34&gt;0,(_xlfn.RANK.EQ(CG34,CG$3:CG$63)),"")</f>
        <v>29</v>
      </c>
      <c r="CI34" s="9"/>
      <c r="CJ34" s="19">
        <f>IF(BY34&gt;0,(CE34+CG34),"")</f>
        <v>546.51059999999995</v>
      </c>
      <c r="CK34" s="8">
        <f>IF(BY34&gt;0,(CJ34/MAX(CJ$3:CJ$63)),"")</f>
        <v>0.4446608897943396</v>
      </c>
    </row>
    <row r="35" spans="1:90" x14ac:dyDescent="0.25">
      <c r="A35" s="4">
        <v>14</v>
      </c>
      <c r="B35" s="28" t="s">
        <v>91</v>
      </c>
      <c r="C35" s="28" t="s">
        <v>92</v>
      </c>
      <c r="D35" s="26" t="s">
        <v>39</v>
      </c>
      <c r="E35" s="18">
        <f>IF(BY35&gt;0,(_xlfn.RANK.EQ(CK35,CK$3:CK$63)),"")</f>
        <v>32</v>
      </c>
      <c r="F35" s="29">
        <v>0.41875000000000001</v>
      </c>
      <c r="G35" s="27">
        <v>7.8472222222222221E-2</v>
      </c>
      <c r="H35" s="7">
        <f>G35/60</f>
        <v>1.3078703703703703E-3</v>
      </c>
      <c r="I35" s="26">
        <v>450</v>
      </c>
      <c r="J35" s="26">
        <v>0</v>
      </c>
      <c r="K35" s="26">
        <v>0</v>
      </c>
      <c r="L35" s="24">
        <v>0</v>
      </c>
      <c r="M35" s="26">
        <v>0</v>
      </c>
      <c r="N35" s="4">
        <f>IF(I35&gt;0,(I35+J35*$J$1+K35*$K$1+L35*$L$1+M35*$M$1),"")</f>
        <v>450</v>
      </c>
      <c r="O35" s="8">
        <f>IF(I35&gt;0,(MIN(N$3:N$63)/N35),"")</f>
        <v>0.13937777777777777</v>
      </c>
      <c r="P35" s="9">
        <f>IF(I35&gt;0,(ROUND(100*O35,4)),"")</f>
        <v>13.937799999999999</v>
      </c>
      <c r="Q35" s="27">
        <v>0</v>
      </c>
      <c r="R35" s="7">
        <f>Q35/60</f>
        <v>0</v>
      </c>
      <c r="S35" s="26">
        <v>84.53</v>
      </c>
      <c r="T35" s="24">
        <v>0</v>
      </c>
      <c r="U35" s="26">
        <v>0</v>
      </c>
      <c r="V35" s="24">
        <v>0</v>
      </c>
      <c r="W35" s="26">
        <v>0</v>
      </c>
      <c r="X35" s="4">
        <f>IF(S35&gt;0,(S35+T35*$J$1+U35*$K$1+V35*$L$1+W35*$M$1),"")</f>
        <v>84.53</v>
      </c>
      <c r="Y35" s="8">
        <f>IF(S35&gt;0,(MIN(X$3:X$63)/X35),"")</f>
        <v>0.27067313379865138</v>
      </c>
      <c r="Z35" s="9">
        <f>IF(S35&gt;0,(ROUND(100*Y35,4)),"")</f>
        <v>27.067299999999999</v>
      </c>
      <c r="AA35" s="27">
        <v>7.1527777777777787E-2</v>
      </c>
      <c r="AB35" s="7">
        <f>AA35/60</f>
        <v>1.1921296296296298E-3</v>
      </c>
      <c r="AC35" s="26">
        <v>320</v>
      </c>
      <c r="AD35" s="26">
        <v>0</v>
      </c>
      <c r="AE35" s="26">
        <v>0</v>
      </c>
      <c r="AF35" s="24">
        <v>0</v>
      </c>
      <c r="AG35" s="26">
        <v>0</v>
      </c>
      <c r="AH35" s="4">
        <f>IF(AC35&gt;0,(AC35+AD35*$J$1+AE35*$K$1+AF35*$L$1+AG35*$M$1),"")</f>
        <v>320</v>
      </c>
      <c r="AI35" s="8">
        <f>IF(AC35&gt;0,(MIN(AH$3:AH$63)/AH35),"")</f>
        <v>0.13215625</v>
      </c>
      <c r="AJ35" s="9">
        <f>IF(AC35&gt;0,(ROUND(100*AI35,4)),"")</f>
        <v>13.2156</v>
      </c>
      <c r="AK35" s="27">
        <v>0.33333333333333331</v>
      </c>
      <c r="AL35" s="7">
        <f>AK35/60</f>
        <v>5.5555555555555549E-3</v>
      </c>
      <c r="AM35" s="26">
        <v>420</v>
      </c>
      <c r="AN35" s="26">
        <v>0</v>
      </c>
      <c r="AO35" s="26">
        <v>0</v>
      </c>
      <c r="AP35" s="24">
        <v>0</v>
      </c>
      <c r="AQ35" s="26">
        <v>0</v>
      </c>
      <c r="AR35" s="4">
        <f>IF(AM35&gt;0,(AM35+AN35*$J$1+AO35*$K$1+AP35*$L$1+AQ35*$M$1),"")</f>
        <v>420</v>
      </c>
      <c r="AS35" s="8">
        <f>IF(AM35&gt;0,(MIN(AR$3:AR$63)/AR35),"")</f>
        <v>0.26707142857142857</v>
      </c>
      <c r="AT35" s="9">
        <f>IF(AM35&gt;0,(ROUND(100*AS35,4)),"")</f>
        <v>26.707100000000001</v>
      </c>
      <c r="AU35" s="27">
        <v>0</v>
      </c>
      <c r="AV35" s="7">
        <f>AU35/60</f>
        <v>0</v>
      </c>
      <c r="AW35" s="26">
        <v>240</v>
      </c>
      <c r="AX35" s="26">
        <v>0</v>
      </c>
      <c r="AY35" s="24">
        <v>0</v>
      </c>
      <c r="AZ35" s="24">
        <v>0</v>
      </c>
      <c r="BA35" s="26">
        <v>0</v>
      </c>
      <c r="BB35" s="4">
        <f>IF(AW35&gt;0,(AW35+AX35*$J$1+AY35*$K$1+AZ35*$L$1+BA35*$M$1),"")</f>
        <v>240</v>
      </c>
      <c r="BC35" s="8">
        <f>IF(AW35&gt;0,(MIN(BB$3:BB$63)/BB35),"")</f>
        <v>0.27654166666666669</v>
      </c>
      <c r="BD35" s="9">
        <f>IF(AW35&gt;0,(ROUND(100*BC35,4)),"")</f>
        <v>27.654199999999999</v>
      </c>
      <c r="BE35" s="27">
        <v>0</v>
      </c>
      <c r="BF35" s="7">
        <f>BE35/60</f>
        <v>0</v>
      </c>
      <c r="BG35" s="26">
        <v>450</v>
      </c>
      <c r="BH35" s="26">
        <v>0</v>
      </c>
      <c r="BI35" s="26">
        <v>0</v>
      </c>
      <c r="BJ35" s="24">
        <v>0</v>
      </c>
      <c r="BK35" s="26">
        <v>0</v>
      </c>
      <c r="BL35" s="4">
        <f>IF(BG35&gt;0,(BG35+BH35*$J$1+BI35*$K$1+BJ35*$L$1+BK35*$M$1),"")</f>
        <v>450</v>
      </c>
      <c r="BM35" s="8">
        <f>IF(BG35&gt;0,(MIN(BL$3:BL$63)/BL35),"")</f>
        <v>0.1143111111111111</v>
      </c>
      <c r="BN35" s="9">
        <f>IF(BG35&gt;0,(ROUND(100*BM35,4)),"")</f>
        <v>11.431100000000001</v>
      </c>
      <c r="BO35" s="27">
        <v>0</v>
      </c>
      <c r="BP35" s="7">
        <f>BO35/60</f>
        <v>0</v>
      </c>
      <c r="BQ35" s="26">
        <v>220</v>
      </c>
      <c r="BR35" s="24">
        <v>0</v>
      </c>
      <c r="BS35" s="26">
        <v>0</v>
      </c>
      <c r="BT35" s="26">
        <v>0</v>
      </c>
      <c r="BU35" s="26">
        <v>0</v>
      </c>
      <c r="BV35" s="4">
        <f>IF(BQ35&gt;0,(BQ35+BR35*$J$1+BS35*$K$1+BT35*$L$1+BU35*$M$1),"")</f>
        <v>220</v>
      </c>
      <c r="BW35" s="8">
        <f>IF(BQ35&gt;0,(MIN(BV$3:BV$63)/BV35),"")</f>
        <v>0.22209090909090909</v>
      </c>
      <c r="BX35" s="9">
        <f>IF(BQ35&gt;0,(ROUND(100*BW35,4)),"")</f>
        <v>22.209099999999999</v>
      </c>
      <c r="BY35" s="25">
        <v>0.51250000000000007</v>
      </c>
      <c r="BZ35" s="26">
        <v>0</v>
      </c>
      <c r="CA35" s="7">
        <f>IF(BY35&gt;0,(BY35-F35-H35-R35-AB35-AV35-AL35-BP35-BF35+BZ35*$BZ$1/60/24),"")</f>
        <v>8.5694444444444504E-2</v>
      </c>
      <c r="CB35" s="11">
        <f>IF(BY35&gt;0,(CA35*60*24),"")</f>
        <v>123.40000000000009</v>
      </c>
      <c r="CC35" s="11">
        <f>CB35*60</f>
        <v>7404.0000000000055</v>
      </c>
      <c r="CD35" s="8">
        <f>IF(BY35&gt;0,(MIN(CA$3:CA$63)/CA35),"")</f>
        <v>0.54146407347379777</v>
      </c>
      <c r="CE35" s="9">
        <f>IF(BY35&gt;0,(ROUND(700*CD35,4)),"")</f>
        <v>379.0249</v>
      </c>
      <c r="CF35" s="13">
        <f>IF(BY35&gt;0,(_xlfn.RANK.EQ(CE35,CE$3:CE$63)),"")</f>
        <v>30</v>
      </c>
      <c r="CG35" s="17">
        <f>IF(BQ35&gt;0,(AJ35+Z35+P35+AT35+BD35+BN35+BX35),"")</f>
        <v>142.22219999999999</v>
      </c>
      <c r="CH35" s="18">
        <f>IF(BQ35&gt;0,(_xlfn.RANK.EQ(CG35,CG$3:CG$63)),"")</f>
        <v>35</v>
      </c>
      <c r="CI35" s="9"/>
      <c r="CJ35" s="19">
        <f>IF(BY35&gt;0,(CE35+CG35),"")</f>
        <v>521.24710000000005</v>
      </c>
      <c r="CK35" s="8">
        <f>IF(BY35&gt;0,(CJ35/MAX(CJ$3:CJ$63)),"")</f>
        <v>0.42410558786731517</v>
      </c>
    </row>
    <row r="36" spans="1:90" x14ac:dyDescent="0.25">
      <c r="A36" s="4">
        <v>32</v>
      </c>
      <c r="B36" s="28" t="s">
        <v>79</v>
      </c>
      <c r="C36" s="28" t="s">
        <v>122</v>
      </c>
      <c r="D36" s="26" t="s">
        <v>33</v>
      </c>
      <c r="E36" s="18">
        <f>IF(BY36&gt;0,(_xlfn.RANK.EQ(CK36,CK$3:CK$63)),"")</f>
        <v>33</v>
      </c>
      <c r="F36" s="29">
        <v>0.44513888888888892</v>
      </c>
      <c r="G36" s="27">
        <v>0</v>
      </c>
      <c r="H36" s="7">
        <f>G36/60</f>
        <v>0</v>
      </c>
      <c r="I36" s="26">
        <v>520</v>
      </c>
      <c r="J36" s="26">
        <v>0</v>
      </c>
      <c r="K36" s="26">
        <v>0</v>
      </c>
      <c r="L36" s="24">
        <v>0</v>
      </c>
      <c r="M36" s="26">
        <v>0</v>
      </c>
      <c r="N36" s="4">
        <f>IF(I36&gt;0,(I36+J36*$J$1+K36*$K$1+L36*$L$1+M36*$M$1),"")</f>
        <v>520</v>
      </c>
      <c r="O36" s="8">
        <f>IF(I36&gt;0,(MIN(N$3:N$63)/N36),"")</f>
        <v>0.12061538461538461</v>
      </c>
      <c r="P36" s="9">
        <f>IF(I36&gt;0,(ROUND(100*O36,4)),"")</f>
        <v>12.061500000000001</v>
      </c>
      <c r="Q36" s="27">
        <v>0</v>
      </c>
      <c r="R36" s="7">
        <f>Q36/60</f>
        <v>0</v>
      </c>
      <c r="S36" s="26">
        <v>124.91</v>
      </c>
      <c r="T36" s="24">
        <v>0</v>
      </c>
      <c r="U36" s="26">
        <v>0</v>
      </c>
      <c r="V36" s="24">
        <v>0</v>
      </c>
      <c r="W36" s="26">
        <v>0</v>
      </c>
      <c r="X36" s="4">
        <f>IF(S36&gt;0,(S36+T36*$J$1+U36*$K$1+V36*$L$1+W36*$M$1),"")</f>
        <v>124.91</v>
      </c>
      <c r="Y36" s="8">
        <f>IF(S36&gt;0,(MIN(X$3:X$63)/X36),"")</f>
        <v>0.18317188375630453</v>
      </c>
      <c r="Z36" s="9">
        <f>IF(S36&gt;0,(ROUND(100*Y36,4)),"")</f>
        <v>18.3172</v>
      </c>
      <c r="AA36" s="27">
        <v>0</v>
      </c>
      <c r="AB36" s="7">
        <f>AA36/60</f>
        <v>0</v>
      </c>
      <c r="AC36" s="26">
        <v>240</v>
      </c>
      <c r="AD36" s="26">
        <v>0</v>
      </c>
      <c r="AE36" s="26">
        <v>0</v>
      </c>
      <c r="AF36" s="24">
        <v>0</v>
      </c>
      <c r="AG36" s="26">
        <v>0</v>
      </c>
      <c r="AH36" s="4">
        <f>IF(AC36&gt;0,(AC36+AD36*$J$1+AE36*$K$1+AF36*$L$1+AG36*$M$1),"")</f>
        <v>240</v>
      </c>
      <c r="AI36" s="8">
        <f>IF(AC36&gt;0,(MIN(AH$3:AH$63)/AH36),"")</f>
        <v>0.17620833333333333</v>
      </c>
      <c r="AJ36" s="9">
        <f>IF(AC36&gt;0,(ROUND(100*AI36,4)),"")</f>
        <v>17.620799999999999</v>
      </c>
      <c r="AK36" s="27">
        <v>0</v>
      </c>
      <c r="AL36" s="7">
        <f>AK36/60</f>
        <v>0</v>
      </c>
      <c r="AM36" s="26">
        <v>420</v>
      </c>
      <c r="AN36" s="26">
        <v>0</v>
      </c>
      <c r="AO36" s="26">
        <v>0</v>
      </c>
      <c r="AP36" s="24">
        <v>0</v>
      </c>
      <c r="AQ36" s="26">
        <v>0</v>
      </c>
      <c r="AR36" s="4">
        <f>IF(AM36&gt;0,(AM36+AN36*$J$1+AO36*$K$1+AP36*$L$1+AQ36*$M$1),"")</f>
        <v>420</v>
      </c>
      <c r="AS36" s="8">
        <f>IF(AM36&gt;0,(MIN(AR$3:AR$63)/AR36),"")</f>
        <v>0.26707142857142857</v>
      </c>
      <c r="AT36" s="9">
        <f>IF(AM36&gt;0,(ROUND(100*AS36,4)),"")</f>
        <v>26.707100000000001</v>
      </c>
      <c r="AU36" s="27">
        <v>0.17708333333333334</v>
      </c>
      <c r="AV36" s="7">
        <f>AU36/60</f>
        <v>2.9513888888888892E-3</v>
      </c>
      <c r="AW36" s="26">
        <v>240</v>
      </c>
      <c r="AX36" s="26">
        <v>0</v>
      </c>
      <c r="AY36" s="24">
        <v>0</v>
      </c>
      <c r="AZ36" s="24">
        <v>0</v>
      </c>
      <c r="BA36" s="26">
        <v>0</v>
      </c>
      <c r="BB36" s="4">
        <f>IF(AW36&gt;0,(AW36+AX36*$J$1+AY36*$K$1+AZ36*$L$1+BA36*$M$1),"")</f>
        <v>240</v>
      </c>
      <c r="BC36" s="8">
        <f>IF(AW36&gt;0,(MIN(BB$3:BB$63)/BB36),"")</f>
        <v>0.27654166666666669</v>
      </c>
      <c r="BD36" s="9">
        <f>IF(AW36&gt;0,(ROUND(100*BC36,4)),"")</f>
        <v>27.654199999999999</v>
      </c>
      <c r="BE36" s="27">
        <v>0</v>
      </c>
      <c r="BF36" s="7">
        <f>BE36/60</f>
        <v>0</v>
      </c>
      <c r="BG36" s="26">
        <v>390</v>
      </c>
      <c r="BH36" s="26">
        <v>0</v>
      </c>
      <c r="BI36" s="26">
        <v>0</v>
      </c>
      <c r="BJ36" s="24">
        <v>0</v>
      </c>
      <c r="BK36" s="26">
        <v>0</v>
      </c>
      <c r="BL36" s="4">
        <f>IF(BG36&gt;0,(BG36+BH36*$J$1+BI36*$K$1+BJ36*$L$1+BK36*$M$1),"")</f>
        <v>390</v>
      </c>
      <c r="BM36" s="8">
        <f>IF(BG36&gt;0,(MIN(BL$3:BL$63)/BL36),"")</f>
        <v>0.13189743589743588</v>
      </c>
      <c r="BN36" s="9">
        <f>IF(BG36&gt;0,(ROUND(100*BM36,4)),"")</f>
        <v>13.1897</v>
      </c>
      <c r="BO36" s="27">
        <v>7.0833333333333331E-2</v>
      </c>
      <c r="BP36" s="7">
        <f>BO36/60</f>
        <v>1.1805555555555556E-3</v>
      </c>
      <c r="BQ36" s="26">
        <v>340</v>
      </c>
      <c r="BR36" s="24">
        <v>0</v>
      </c>
      <c r="BS36" s="26">
        <v>0</v>
      </c>
      <c r="BT36" s="26">
        <v>0</v>
      </c>
      <c r="BU36" s="26">
        <v>0</v>
      </c>
      <c r="BV36" s="4">
        <f>IF(BQ36&gt;0,(BQ36+BR36*$J$1+BS36*$K$1+BT36*$L$1+BU36*$M$1),"")</f>
        <v>340</v>
      </c>
      <c r="BW36" s="8">
        <f>IF(BQ36&gt;0,(MIN(BV$3:BV$63)/BV36),"")</f>
        <v>0.14370588235294118</v>
      </c>
      <c r="BX36" s="9">
        <f>IF(BQ36&gt;0,(ROUND(100*BW36,4)),"")</f>
        <v>14.3706</v>
      </c>
      <c r="BY36" s="25">
        <v>0.53333333333333333</v>
      </c>
      <c r="BZ36" s="26">
        <v>0</v>
      </c>
      <c r="CA36" s="7">
        <f>IF(BY36&gt;0,(BY36-F36-H36-R36-AB36-AV36-AL36-BP36-BF36+BZ36*$BZ$1/60/24),"")</f>
        <v>8.4062499999999957E-2</v>
      </c>
      <c r="CB36" s="11">
        <f>IF(BY36&gt;0,(CA36*60*24),"")</f>
        <v>121.04999999999994</v>
      </c>
      <c r="CC36" s="11">
        <f>CB36*60</f>
        <v>7262.9999999999964</v>
      </c>
      <c r="CD36" s="8">
        <f>IF(BY36&gt;0,(MIN(CA$3:CA$63)/CA36),"")</f>
        <v>0.5519757675891509</v>
      </c>
      <c r="CE36" s="9">
        <f>IF(BY36&gt;0,(ROUND(700*CD36,4)),"")</f>
        <v>386.38299999999998</v>
      </c>
      <c r="CF36" s="13">
        <f>IF(BY36&gt;0,(_xlfn.RANK.EQ(CE36,CE$3:CE$63)),"")</f>
        <v>29</v>
      </c>
      <c r="CG36" s="17">
        <f>IF(BQ36&gt;0,(AJ36+Z36+P36+AT36+BD36+BN36+BX36),"")</f>
        <v>129.92110000000002</v>
      </c>
      <c r="CH36" s="18">
        <f>IF(BQ36&gt;0,(_xlfn.RANK.EQ(CG36,CG$3:CG$63)),"")</f>
        <v>36</v>
      </c>
      <c r="CI36" s="9"/>
      <c r="CJ36" s="19">
        <f>IF(BY36&gt;0,(CE36+CG36),"")</f>
        <v>516.30410000000006</v>
      </c>
      <c r="CK36" s="8">
        <f>IF(BY36&gt;0,(CJ36/MAX(CJ$3:CJ$63)),"")</f>
        <v>0.42008378338950009</v>
      </c>
    </row>
    <row r="37" spans="1:90" x14ac:dyDescent="0.25">
      <c r="A37" s="4">
        <v>11</v>
      </c>
      <c r="B37" s="28" t="s">
        <v>71</v>
      </c>
      <c r="C37" s="28" t="s">
        <v>72</v>
      </c>
      <c r="D37" s="26" t="s">
        <v>33</v>
      </c>
      <c r="E37" s="18">
        <f>IF(BY37&gt;0,(_xlfn.RANK.EQ(CK37,CK$3:CK$63)),"")</f>
        <v>34</v>
      </c>
      <c r="F37" s="29">
        <v>0.58333333333333337</v>
      </c>
      <c r="G37" s="27">
        <v>0</v>
      </c>
      <c r="H37" s="7">
        <f>G37/60</f>
        <v>0</v>
      </c>
      <c r="I37" s="26">
        <v>153.44</v>
      </c>
      <c r="J37" s="26">
        <v>0</v>
      </c>
      <c r="K37" s="26">
        <v>0</v>
      </c>
      <c r="L37" s="24">
        <v>0</v>
      </c>
      <c r="M37" s="26">
        <v>0</v>
      </c>
      <c r="N37" s="4">
        <f>IF(I37&gt;0,(I37+J37*$J$1+K37*$K$1+L37*$L$1+M37*$M$1),"")</f>
        <v>153.44</v>
      </c>
      <c r="O37" s="8">
        <f>IF(I37&gt;0,(MIN(N$3:N$63)/N37),"")</f>
        <v>0.40875912408759124</v>
      </c>
      <c r="P37" s="9">
        <f>IF(I37&gt;0,(ROUND(100*O37,4)),"")</f>
        <v>40.875900000000001</v>
      </c>
      <c r="Q37" s="27">
        <v>0</v>
      </c>
      <c r="R37" s="7">
        <f>Q37/60</f>
        <v>0</v>
      </c>
      <c r="S37" s="26">
        <v>77.66</v>
      </c>
      <c r="T37" s="24">
        <v>0</v>
      </c>
      <c r="U37" s="26">
        <v>0</v>
      </c>
      <c r="V37" s="24">
        <v>0</v>
      </c>
      <c r="W37" s="26">
        <v>0</v>
      </c>
      <c r="X37" s="4">
        <f>IF(S37&gt;0,(S37+T37*$J$1+U37*$K$1+V37*$L$1+W37*$M$1),"")</f>
        <v>77.66</v>
      </c>
      <c r="Y37" s="8">
        <f>IF(S37&gt;0,(MIN(X$3:X$63)/X37),"")</f>
        <v>0.29461756373937675</v>
      </c>
      <c r="Z37" s="9">
        <f>IF(S37&gt;0,(ROUND(100*Y37,4)),"")</f>
        <v>29.4618</v>
      </c>
      <c r="AA37" s="27">
        <v>0</v>
      </c>
      <c r="AB37" s="7">
        <f>AA37/60</f>
        <v>0</v>
      </c>
      <c r="AC37" s="26">
        <v>158.75</v>
      </c>
      <c r="AD37" s="26">
        <v>0</v>
      </c>
      <c r="AE37" s="26">
        <v>0</v>
      </c>
      <c r="AF37" s="24">
        <v>0</v>
      </c>
      <c r="AG37" s="26">
        <v>0</v>
      </c>
      <c r="AH37" s="4">
        <f>IF(AC37&gt;0,(AC37+AD37*$J$1+AE37*$K$1+AF37*$L$1+AG37*$M$1),"")</f>
        <v>158.75</v>
      </c>
      <c r="AI37" s="8">
        <f>IF(AC37&gt;0,(MIN(AH$3:AH$63)/AH37),"")</f>
        <v>0.26639370078740154</v>
      </c>
      <c r="AJ37" s="9">
        <f>IF(AC37&gt;0,(ROUND(100*AI37,4)),"")</f>
        <v>26.639399999999998</v>
      </c>
      <c r="AK37" s="27">
        <v>0.2951388888888889</v>
      </c>
      <c r="AL37" s="7">
        <f>AK37/60</f>
        <v>4.9189814814814816E-3</v>
      </c>
      <c r="AM37" s="26">
        <v>390</v>
      </c>
      <c r="AN37" s="26">
        <v>0</v>
      </c>
      <c r="AO37" s="26">
        <v>0</v>
      </c>
      <c r="AP37" s="24">
        <v>0</v>
      </c>
      <c r="AQ37" s="26">
        <v>0</v>
      </c>
      <c r="AR37" s="4">
        <f>IF(AM37&gt;0,(AM37+AN37*$J$1+AO37*$K$1+AP37*$L$1+AQ37*$M$1),"")</f>
        <v>390</v>
      </c>
      <c r="AS37" s="8">
        <f>IF(AM37&gt;0,(MIN(AR$3:AR$63)/AR37),"")</f>
        <v>0.28761538461538461</v>
      </c>
      <c r="AT37" s="9">
        <f>IF(AM37&gt;0,(ROUND(100*AS37,4)),"")</f>
        <v>28.761500000000002</v>
      </c>
      <c r="AU37" s="27">
        <v>0.42222222222222222</v>
      </c>
      <c r="AV37" s="7">
        <f>AU37/60</f>
        <v>7.037037037037037E-3</v>
      </c>
      <c r="AW37" s="26">
        <v>300</v>
      </c>
      <c r="AX37" s="26">
        <v>0</v>
      </c>
      <c r="AY37" s="24">
        <v>0</v>
      </c>
      <c r="AZ37" s="24">
        <v>0</v>
      </c>
      <c r="BA37" s="26">
        <v>0</v>
      </c>
      <c r="BB37" s="4">
        <f>IF(AW37&gt;0,(AW37+AX37*$J$1+AY37*$K$1+AZ37*$L$1+BA37*$M$1),"")</f>
        <v>300</v>
      </c>
      <c r="BC37" s="8">
        <f>IF(AW37&gt;0,(MIN(BB$3:BB$63)/BB37),"")</f>
        <v>0.22123333333333334</v>
      </c>
      <c r="BD37" s="9">
        <f>IF(AW37&gt;0,(ROUND(100*BC37,4)),"")</f>
        <v>22.1233</v>
      </c>
      <c r="BE37" s="27">
        <v>0</v>
      </c>
      <c r="BF37" s="7">
        <f>BE37/60</f>
        <v>0</v>
      </c>
      <c r="BG37" s="26">
        <v>330</v>
      </c>
      <c r="BH37" s="26">
        <v>0</v>
      </c>
      <c r="BI37" s="26">
        <v>0</v>
      </c>
      <c r="BJ37" s="24">
        <v>0</v>
      </c>
      <c r="BK37" s="26">
        <v>0</v>
      </c>
      <c r="BL37" s="4">
        <f>IF(BG37&gt;0,(BG37+BH37*$J$1+BI37*$K$1+BJ37*$L$1+BK37*$M$1),"")</f>
        <v>330</v>
      </c>
      <c r="BM37" s="8">
        <f>IF(BG37&gt;0,(MIN(BL$3:BL$63)/BL37),"")</f>
        <v>0.15587878787878787</v>
      </c>
      <c r="BN37" s="9">
        <f>IF(BG37&gt;0,(ROUND(100*BM37,4)),"")</f>
        <v>15.587899999999999</v>
      </c>
      <c r="BO37" s="27">
        <v>0</v>
      </c>
      <c r="BP37" s="7">
        <f>BO37/60</f>
        <v>0</v>
      </c>
      <c r="BQ37" s="26">
        <v>220</v>
      </c>
      <c r="BR37" s="24">
        <v>0</v>
      </c>
      <c r="BS37" s="26">
        <v>0</v>
      </c>
      <c r="BT37" s="26">
        <v>0</v>
      </c>
      <c r="BU37" s="26">
        <v>0</v>
      </c>
      <c r="BV37" s="4">
        <f>IF(BQ37&gt;0,(BQ37+BR37*$J$1+BS37*$K$1+BT37*$L$1+BU37*$M$1),"")</f>
        <v>220</v>
      </c>
      <c r="BW37" s="8">
        <f>IF(BQ37&gt;0,(MIN(BV$3:BV$63)/BV37),"")</f>
        <v>0.22209090909090909</v>
      </c>
      <c r="BX37" s="9">
        <f>IF(BQ37&gt;0,(ROUND(100*BW37,4)),"")</f>
        <v>22.209099999999999</v>
      </c>
      <c r="BY37" s="25">
        <v>0.6743055555555556</v>
      </c>
      <c r="BZ37" s="26">
        <v>1</v>
      </c>
      <c r="CA37" s="7">
        <f>IF(BY37&gt;0,(BY37-F37-H37-R37-AB37-AV37-AL37-BP37-BF37+BZ37*$BZ$1/60/24),"")</f>
        <v>9.9849537037037042E-2</v>
      </c>
      <c r="CB37" s="11">
        <f>IF(BY37&gt;0,(CA37*60*24),"")</f>
        <v>143.78333333333333</v>
      </c>
      <c r="CC37" s="11">
        <f>CB37*60</f>
        <v>8627</v>
      </c>
      <c r="CD37" s="8">
        <f>IF(BY37&gt;0,(MIN(CA$3:CA$63)/CA37),"")</f>
        <v>0.46470383679146876</v>
      </c>
      <c r="CE37" s="9">
        <f>IF(BY37&gt;0,(ROUND(700*CD37,4)),"")</f>
        <v>325.29270000000002</v>
      </c>
      <c r="CF37" s="13">
        <f>IF(BY37&gt;0,(_xlfn.RANK.EQ(CE37,CE$3:CE$63)),"")</f>
        <v>35</v>
      </c>
      <c r="CG37" s="17">
        <f>IF(BQ37&gt;0,(AJ37+Z37+P37+AT37+BD37+BN37+BX37),"")</f>
        <v>185.65889999999999</v>
      </c>
      <c r="CH37" s="18">
        <f>IF(BQ37&gt;0,(_xlfn.RANK.EQ(CG37,CG$3:CG$63)),"")</f>
        <v>28</v>
      </c>
      <c r="CI37" s="9"/>
      <c r="CJ37" s="19">
        <f>IF(BY37&gt;0,(CE37+CG37),"")</f>
        <v>510.95159999999998</v>
      </c>
      <c r="CK37" s="8">
        <f>IF(BY37&gt;0,(CJ37/MAX(CJ$3:CJ$63)),"")</f>
        <v>0.41572879482637937</v>
      </c>
    </row>
    <row r="38" spans="1:90" x14ac:dyDescent="0.25">
      <c r="A38" s="4">
        <v>25</v>
      </c>
      <c r="B38" s="28" t="s">
        <v>109</v>
      </c>
      <c r="C38" s="28" t="s">
        <v>110</v>
      </c>
      <c r="D38" s="26" t="s">
        <v>33</v>
      </c>
      <c r="E38" s="18">
        <f>IF(BY38&gt;0,(_xlfn.RANK.EQ(CK38,CK$3:CK$63)),"")</f>
        <v>35</v>
      </c>
      <c r="F38" s="29">
        <v>0.38194444444444442</v>
      </c>
      <c r="G38" s="27">
        <v>0</v>
      </c>
      <c r="H38" s="7">
        <f>G38/60</f>
        <v>0</v>
      </c>
      <c r="I38" s="26">
        <v>480</v>
      </c>
      <c r="J38" s="26">
        <v>0</v>
      </c>
      <c r="K38" s="26">
        <v>0</v>
      </c>
      <c r="L38" s="24">
        <v>0</v>
      </c>
      <c r="M38" s="26">
        <v>0</v>
      </c>
      <c r="N38" s="4">
        <f>IF(I38&gt;0,(I38+J38*$J$1+K38*$K$1+L38*$L$1+M38*$M$1),"")</f>
        <v>480</v>
      </c>
      <c r="O38" s="8">
        <f>IF(I38&gt;0,(MIN(N$3:N$63)/N38),"")</f>
        <v>0.13066666666666665</v>
      </c>
      <c r="P38" s="9">
        <f>IF(I38&gt;0,(ROUND(100*O38,4)),"")</f>
        <v>13.066700000000001</v>
      </c>
      <c r="Q38" s="27">
        <v>0</v>
      </c>
      <c r="R38" s="7">
        <f>Q38/60</f>
        <v>0</v>
      </c>
      <c r="S38" s="26">
        <v>180</v>
      </c>
      <c r="T38" s="24">
        <v>0</v>
      </c>
      <c r="U38" s="26">
        <v>0</v>
      </c>
      <c r="V38" s="24">
        <v>0</v>
      </c>
      <c r="W38" s="26">
        <v>0</v>
      </c>
      <c r="X38" s="4">
        <f>IF(S38&gt;0,(S38+T38*$J$1+U38*$K$1+V38*$L$1+W38*$M$1),"")</f>
        <v>180</v>
      </c>
      <c r="Y38" s="8">
        <f>IF(S38&gt;0,(MIN(X$3:X$63)/X38),"")</f>
        <v>0.12711111111111112</v>
      </c>
      <c r="Z38" s="9">
        <f>IF(S38&gt;0,(ROUND(100*Y38,4)),"")</f>
        <v>12.7111</v>
      </c>
      <c r="AA38" s="27">
        <v>2.7777777777777776E-2</v>
      </c>
      <c r="AB38" s="7">
        <f>AA38/60</f>
        <v>4.6296296296296293E-4</v>
      </c>
      <c r="AC38" s="26">
        <v>360</v>
      </c>
      <c r="AD38" s="26">
        <v>0</v>
      </c>
      <c r="AE38" s="26">
        <v>0</v>
      </c>
      <c r="AF38" s="24">
        <v>0</v>
      </c>
      <c r="AG38" s="26">
        <v>0</v>
      </c>
      <c r="AH38" s="4">
        <f>IF(AC38&gt;0,(AC38+AD38*$J$1+AE38*$K$1+AF38*$L$1+AG38*$M$1),"")</f>
        <v>360</v>
      </c>
      <c r="AI38" s="8">
        <f>IF(AC38&gt;0,(MIN(AH$3:AH$63)/AH38),"")</f>
        <v>0.11747222222222221</v>
      </c>
      <c r="AJ38" s="9">
        <f>IF(AC38&gt;0,(ROUND(100*AI38,4)),"")</f>
        <v>11.747199999999999</v>
      </c>
      <c r="AK38" s="27">
        <v>4.1666666666666664E-2</v>
      </c>
      <c r="AL38" s="7">
        <f>AK38/60</f>
        <v>6.9444444444444436E-4</v>
      </c>
      <c r="AM38" s="26">
        <v>510</v>
      </c>
      <c r="AN38" s="26">
        <v>0</v>
      </c>
      <c r="AO38" s="26">
        <v>0</v>
      </c>
      <c r="AP38" s="24">
        <v>0</v>
      </c>
      <c r="AQ38" s="26">
        <v>0</v>
      </c>
      <c r="AR38" s="4">
        <f>IF(AM38&gt;0,(AM38+AN38*$J$1+AO38*$K$1+AP38*$L$1+AQ38*$M$1),"")</f>
        <v>510</v>
      </c>
      <c r="AS38" s="8">
        <f>IF(AM38&gt;0,(MIN(AR$3:AR$63)/AR38),"")</f>
        <v>0.21994117647058825</v>
      </c>
      <c r="AT38" s="9">
        <f>IF(AM38&gt;0,(ROUND(100*AS38,4)),"")</f>
        <v>21.9941</v>
      </c>
      <c r="AU38" s="27">
        <v>0.125</v>
      </c>
      <c r="AV38" s="7">
        <f>AU38/60</f>
        <v>2.0833333333333333E-3</v>
      </c>
      <c r="AW38" s="26">
        <v>210</v>
      </c>
      <c r="AX38" s="26">
        <v>0</v>
      </c>
      <c r="AY38" s="24">
        <v>0</v>
      </c>
      <c r="AZ38" s="24">
        <v>0</v>
      </c>
      <c r="BA38" s="26">
        <v>0</v>
      </c>
      <c r="BB38" s="4">
        <f>IF(AW38&gt;0,(AW38+AX38*$J$1+AY38*$K$1+AZ38*$L$1+BA38*$M$1),"")</f>
        <v>210</v>
      </c>
      <c r="BC38" s="8">
        <f>IF(AW38&gt;0,(MIN(BB$3:BB$63)/BB38),"")</f>
        <v>0.31604761904761908</v>
      </c>
      <c r="BD38" s="9">
        <f>IF(AW38&gt;0,(ROUND(100*BC38,4)),"")</f>
        <v>31.604800000000001</v>
      </c>
      <c r="BE38" s="27">
        <v>0</v>
      </c>
      <c r="BF38" s="7">
        <f>BE38/60</f>
        <v>0</v>
      </c>
      <c r="BG38" s="26">
        <v>420</v>
      </c>
      <c r="BH38" s="26">
        <v>0</v>
      </c>
      <c r="BI38" s="26">
        <v>0</v>
      </c>
      <c r="BJ38" s="24">
        <v>0</v>
      </c>
      <c r="BK38" s="26">
        <v>0</v>
      </c>
      <c r="BL38" s="4">
        <f>IF(BG38&gt;0,(BG38+BH38*$J$1+BI38*$K$1+BJ38*$L$1+BK38*$M$1),"")</f>
        <v>420</v>
      </c>
      <c r="BM38" s="8">
        <f>IF(BG38&gt;0,(MIN(BL$3:BL$63)/BL38),"")</f>
        <v>0.12247619047619047</v>
      </c>
      <c r="BN38" s="9">
        <f>IF(BG38&gt;0,(ROUND(100*BM38,4)),"")</f>
        <v>12.2476</v>
      </c>
      <c r="BO38" s="27">
        <v>0</v>
      </c>
      <c r="BP38" s="7">
        <f>BO38/60</f>
        <v>0</v>
      </c>
      <c r="BQ38" s="26">
        <v>340</v>
      </c>
      <c r="BR38" s="24">
        <v>0</v>
      </c>
      <c r="BS38" s="26">
        <v>0</v>
      </c>
      <c r="BT38" s="26">
        <v>0</v>
      </c>
      <c r="BU38" s="26">
        <v>0</v>
      </c>
      <c r="BV38" s="4">
        <f>IF(BQ38&gt;0,(BQ38+BR38*$J$1+BS38*$K$1+BT38*$L$1+BU38*$M$1),"")</f>
        <v>340</v>
      </c>
      <c r="BW38" s="8">
        <f>IF(BQ38&gt;0,(MIN(BV$3:BV$63)/BV38),"")</f>
        <v>0.14370588235294118</v>
      </c>
      <c r="BX38" s="9">
        <f>IF(BQ38&gt;0,(ROUND(100*BW38,4)),"")</f>
        <v>14.3706</v>
      </c>
      <c r="BY38" s="25">
        <v>0.46875</v>
      </c>
      <c r="BZ38" s="26">
        <v>0</v>
      </c>
      <c r="CA38" s="7">
        <f>IF(BY38&gt;0,(BY38-F38-H38-R38-AB38-AV38-AL38-BP38-BF38+BZ38*$BZ$1/60/24),"")</f>
        <v>8.3564814814814842E-2</v>
      </c>
      <c r="CB38" s="11">
        <f>IF(BY38&gt;0,(CA38*60*24),"")</f>
        <v>120.33333333333337</v>
      </c>
      <c r="CC38" s="11">
        <f>CB38*60</f>
        <v>7220.0000000000018</v>
      </c>
      <c r="CD38" s="8">
        <f>IF(BY38&gt;0,(MIN(CA$3:CA$63)/CA38),"")</f>
        <v>0.55526315789473679</v>
      </c>
      <c r="CE38" s="9">
        <f>IF(BY38&gt;0,(ROUND(700*CD38,4)),"")</f>
        <v>388.68419999999998</v>
      </c>
      <c r="CF38" s="13">
        <f>IF(BY38&gt;0,(_xlfn.RANK.EQ(CE38,CE$3:CE$63)),"")</f>
        <v>25</v>
      </c>
      <c r="CG38" s="17">
        <f>IF(BQ38&gt;0,(AJ38+Z38+P38+AT38+BD38+BN38+BX38),"")</f>
        <v>117.74210000000001</v>
      </c>
      <c r="CH38" s="18">
        <f>IF(BQ38&gt;0,(_xlfn.RANK.EQ(CG38,CG$3:CG$63)),"")</f>
        <v>37</v>
      </c>
      <c r="CI38" s="9"/>
      <c r="CJ38" s="19">
        <f>IF(BY38&gt;0,(CE38+CG38),"")</f>
        <v>506.42629999999997</v>
      </c>
      <c r="CK38" s="8">
        <f>IF(BY38&gt;0,(CJ38/MAX(CJ$3:CJ$63)),"")</f>
        <v>0.41204684625193944</v>
      </c>
    </row>
    <row r="39" spans="1:90" x14ac:dyDescent="0.25">
      <c r="A39" s="4">
        <v>13</v>
      </c>
      <c r="B39" s="28" t="s">
        <v>73</v>
      </c>
      <c r="C39" s="28" t="s">
        <v>74</v>
      </c>
      <c r="D39" s="26" t="s">
        <v>39</v>
      </c>
      <c r="E39" s="18">
        <f>IF(BY39&gt;0,(_xlfn.RANK.EQ(CK39,CK$3:CK$63)),"")</f>
        <v>36</v>
      </c>
      <c r="F39" s="29">
        <v>0.61041666666666672</v>
      </c>
      <c r="G39" s="27">
        <v>0</v>
      </c>
      <c r="H39" s="7">
        <f>G39/60</f>
        <v>0</v>
      </c>
      <c r="I39" s="26">
        <v>176.87</v>
      </c>
      <c r="J39" s="26">
        <v>0</v>
      </c>
      <c r="K39" s="26">
        <v>0</v>
      </c>
      <c r="L39" s="24">
        <v>0</v>
      </c>
      <c r="M39" s="26">
        <v>0</v>
      </c>
      <c r="N39" s="4">
        <f>IF(I39&gt;0,(I39+J39*$J$1+K39*$K$1+L39*$L$1+M39*$M$1),"")</f>
        <v>176.87</v>
      </c>
      <c r="O39" s="8">
        <f>IF(I39&gt;0,(MIN(N$3:N$63)/N39),"")</f>
        <v>0.35461073104540058</v>
      </c>
      <c r="P39" s="9">
        <f>IF(I39&gt;0,(ROUND(100*O39,4)),"")</f>
        <v>35.461100000000002</v>
      </c>
      <c r="Q39" s="27">
        <v>0</v>
      </c>
      <c r="R39" s="7">
        <f>Q39/60</f>
        <v>0</v>
      </c>
      <c r="S39" s="26">
        <v>57.75</v>
      </c>
      <c r="T39" s="24">
        <v>0</v>
      </c>
      <c r="U39" s="26">
        <v>0</v>
      </c>
      <c r="V39" s="24">
        <v>0</v>
      </c>
      <c r="W39" s="26">
        <v>0</v>
      </c>
      <c r="X39" s="4">
        <f>IF(S39&gt;0,(S39+T39*$J$1+U39*$K$1+V39*$L$1+W39*$M$1),"")</f>
        <v>57.75</v>
      </c>
      <c r="Y39" s="8">
        <f>IF(S39&gt;0,(MIN(X$3:X$63)/X39),"")</f>
        <v>0.39619047619047615</v>
      </c>
      <c r="Z39" s="9">
        <f>IF(S39&gt;0,(ROUND(100*Y39,4)),"")</f>
        <v>39.619</v>
      </c>
      <c r="AA39" s="27">
        <v>0</v>
      </c>
      <c r="AB39" s="7">
        <f>AA39/60</f>
        <v>0</v>
      </c>
      <c r="AC39" s="26">
        <v>145.78</v>
      </c>
      <c r="AD39" s="26">
        <v>0</v>
      </c>
      <c r="AE39" s="26">
        <v>0</v>
      </c>
      <c r="AF39" s="24">
        <v>0</v>
      </c>
      <c r="AG39" s="26">
        <v>0</v>
      </c>
      <c r="AH39" s="4">
        <f>IF(AC39&gt;0,(AC39+AD39*$J$1+AE39*$K$1+AF39*$L$1+AG39*$M$1),"")</f>
        <v>145.78</v>
      </c>
      <c r="AI39" s="8">
        <f>IF(AC39&gt;0,(MIN(AH$3:AH$63)/AH39),"")</f>
        <v>0.29009466319110988</v>
      </c>
      <c r="AJ39" s="9">
        <f>IF(AC39&gt;0,(ROUND(100*AI39,4)),"")</f>
        <v>29.009499999999999</v>
      </c>
      <c r="AK39" s="27">
        <v>0</v>
      </c>
      <c r="AL39" s="7">
        <f>AK39/60</f>
        <v>0</v>
      </c>
      <c r="AM39" s="26">
        <v>240</v>
      </c>
      <c r="AN39" s="26">
        <v>0</v>
      </c>
      <c r="AO39" s="26">
        <v>0</v>
      </c>
      <c r="AP39" s="24">
        <v>0</v>
      </c>
      <c r="AQ39" s="26">
        <v>0</v>
      </c>
      <c r="AR39" s="4">
        <f>IF(AM39&gt;0,(AM39+AN39*$J$1+AO39*$K$1+AP39*$L$1+AQ39*$M$1),"")</f>
        <v>240</v>
      </c>
      <c r="AS39" s="8">
        <f>IF(AM39&gt;0,(MIN(AR$3:AR$63)/AR39),"")</f>
        <v>0.46737499999999998</v>
      </c>
      <c r="AT39" s="9">
        <f>IF(AM39&gt;0,(ROUND(100*AS39,4)),"")</f>
        <v>46.737499999999997</v>
      </c>
      <c r="AU39" s="27">
        <v>0</v>
      </c>
      <c r="AV39" s="7">
        <f>AU39/60</f>
        <v>0</v>
      </c>
      <c r="AW39" s="26">
        <v>180</v>
      </c>
      <c r="AX39" s="26">
        <v>0</v>
      </c>
      <c r="AY39" s="24">
        <v>0</v>
      </c>
      <c r="AZ39" s="24">
        <v>0</v>
      </c>
      <c r="BA39" s="26">
        <v>0</v>
      </c>
      <c r="BB39" s="4">
        <f>IF(AW39&gt;0,(AW39+AX39*$J$1+AY39*$K$1+AZ39*$L$1+BA39*$M$1),"")</f>
        <v>180</v>
      </c>
      <c r="BC39" s="8">
        <f>IF(AW39&gt;0,(MIN(BB$3:BB$63)/BB39),"")</f>
        <v>0.36872222222222223</v>
      </c>
      <c r="BD39" s="9">
        <f>IF(AW39&gt;0,(ROUND(100*BC39,4)),"")</f>
        <v>36.872199999999999</v>
      </c>
      <c r="BE39" s="27">
        <v>0</v>
      </c>
      <c r="BF39" s="7">
        <f>BE39/60</f>
        <v>0</v>
      </c>
      <c r="BG39" s="26">
        <v>330</v>
      </c>
      <c r="BH39" s="26">
        <v>0</v>
      </c>
      <c r="BI39" s="26">
        <v>0</v>
      </c>
      <c r="BJ39" s="24">
        <v>0</v>
      </c>
      <c r="BK39" s="26">
        <v>0</v>
      </c>
      <c r="BL39" s="4">
        <f>IF(BG39&gt;0,(BG39+BH39*$J$1+BI39*$K$1+BJ39*$L$1+BK39*$M$1),"")</f>
        <v>330</v>
      </c>
      <c r="BM39" s="8">
        <f>IF(BG39&gt;0,(MIN(BL$3:BL$63)/BL39),"")</f>
        <v>0.15587878787878787</v>
      </c>
      <c r="BN39" s="9">
        <f>IF(BG39&gt;0,(ROUND(100*BM39,4)),"")</f>
        <v>15.587899999999999</v>
      </c>
      <c r="BO39" s="27">
        <v>0</v>
      </c>
      <c r="BP39" s="7">
        <f>BO39/60</f>
        <v>0</v>
      </c>
      <c r="BQ39" s="26">
        <v>220</v>
      </c>
      <c r="BR39" s="24">
        <v>0</v>
      </c>
      <c r="BS39" s="26">
        <v>0</v>
      </c>
      <c r="BT39" s="26">
        <v>0</v>
      </c>
      <c r="BU39" s="26">
        <v>0</v>
      </c>
      <c r="BV39" s="4">
        <f>IF(BQ39&gt;0,(BQ39+BR39*$J$1+BS39*$K$1+BT39*$L$1+BU39*$M$1),"")</f>
        <v>220</v>
      </c>
      <c r="BW39" s="8">
        <f>IF(BQ39&gt;0,(MIN(BV$3:BV$63)/BV39),"")</f>
        <v>0.22209090909090909</v>
      </c>
      <c r="BX39" s="9">
        <f>IF(BQ39&gt;0,(ROUND(100*BW39,4)),"")</f>
        <v>22.209099999999999</v>
      </c>
      <c r="BY39" s="25">
        <v>0.7055555555555556</v>
      </c>
      <c r="BZ39" s="26">
        <v>1</v>
      </c>
      <c r="CA39" s="7">
        <f>IF(BY39&gt;0,(BY39-F39-H39-R39-AB39-AV39-AL39-BP39-BF39+BZ39*$BZ$1/60/24),"")</f>
        <v>0.11597222222222221</v>
      </c>
      <c r="CB39" s="11">
        <f>IF(BY39&gt;0,(CA39*60*24),"")</f>
        <v>167</v>
      </c>
      <c r="CC39" s="11">
        <f>CB39*60</f>
        <v>10020</v>
      </c>
      <c r="CD39" s="8">
        <f>IF(BY39&gt;0,(MIN(CA$3:CA$63)/CA39),"")</f>
        <v>0.40009980039920173</v>
      </c>
      <c r="CE39" s="9">
        <f>IF(BY39&gt;0,(ROUND(700*CD39,4)),"")</f>
        <v>280.06990000000002</v>
      </c>
      <c r="CF39" s="13">
        <f>IF(BY39&gt;0,(_xlfn.RANK.EQ(CE39,CE$3:CE$63)),"")</f>
        <v>37</v>
      </c>
      <c r="CG39" s="17">
        <f>IF(BQ39&gt;0,(AJ39+Z39+P39+AT39+BD39+BN39+BX39),"")</f>
        <v>225.49629999999999</v>
      </c>
      <c r="CH39" s="18">
        <f>IF(BQ39&gt;0,(_xlfn.RANK.EQ(CG39,CG$3:CG$63)),"")</f>
        <v>19</v>
      </c>
      <c r="CI39" s="9"/>
      <c r="CJ39" s="19">
        <f>IF(BY39&gt;0,(CE39+CG39),"")</f>
        <v>505.56619999999998</v>
      </c>
      <c r="CK39" s="8">
        <f>IF(BY39&gt;0,(CJ39/MAX(CJ$3:CJ$63)),"")</f>
        <v>0.41134703762734531</v>
      </c>
    </row>
    <row r="40" spans="1:90" x14ac:dyDescent="0.25">
      <c r="A40" s="4">
        <v>15</v>
      </c>
      <c r="B40" s="28" t="s">
        <v>93</v>
      </c>
      <c r="C40" s="28" t="s">
        <v>94</v>
      </c>
      <c r="D40" s="26" t="s">
        <v>33</v>
      </c>
      <c r="E40" s="18">
        <f>IF(BY40&gt;0,(_xlfn.RANK.EQ(CK40,CK$3:CK$63)),"")</f>
        <v>37</v>
      </c>
      <c r="F40" s="29">
        <v>0.41597222222222219</v>
      </c>
      <c r="G40" s="27">
        <v>0</v>
      </c>
      <c r="H40" s="7">
        <f>G40/60</f>
        <v>0</v>
      </c>
      <c r="I40" s="26">
        <v>174.29</v>
      </c>
      <c r="J40" s="26">
        <v>0</v>
      </c>
      <c r="K40" s="26">
        <v>0</v>
      </c>
      <c r="L40" s="24">
        <v>0</v>
      </c>
      <c r="M40" s="26">
        <v>0</v>
      </c>
      <c r="N40" s="4">
        <f>IF(I40&gt;0,(I40+J40*$J$1+K40*$K$1+L40*$L$1+M40*$M$1),"")</f>
        <v>174.29</v>
      </c>
      <c r="O40" s="8">
        <f>IF(I40&gt;0,(MIN(N$3:N$63)/N40),"")</f>
        <v>0.35986000344253832</v>
      </c>
      <c r="P40" s="9">
        <f>IF(I40&gt;0,(ROUND(100*O40,4)),"")</f>
        <v>35.985999999999997</v>
      </c>
      <c r="Q40" s="27">
        <v>0</v>
      </c>
      <c r="R40" s="7">
        <f>Q40/60</f>
        <v>0</v>
      </c>
      <c r="S40" s="26">
        <v>117.65</v>
      </c>
      <c r="T40" s="24">
        <v>0</v>
      </c>
      <c r="U40" s="26">
        <v>0</v>
      </c>
      <c r="V40" s="24">
        <v>0</v>
      </c>
      <c r="W40" s="26">
        <v>0</v>
      </c>
      <c r="X40" s="4">
        <f>IF(S40&gt;0,(S40+T40*$J$1+U40*$K$1+V40*$L$1+W40*$M$1),"")</f>
        <v>117.65</v>
      </c>
      <c r="Y40" s="8">
        <f>IF(S40&gt;0,(MIN(X$3:X$63)/X40),"")</f>
        <v>0.19447513812154693</v>
      </c>
      <c r="Z40" s="9">
        <f>IF(S40&gt;0,(ROUND(100*Y40,4)),"")</f>
        <v>19.447500000000002</v>
      </c>
      <c r="AA40" s="27">
        <v>0</v>
      </c>
      <c r="AB40" s="7">
        <f>AA40/60</f>
        <v>0</v>
      </c>
      <c r="AC40" s="26">
        <v>210</v>
      </c>
      <c r="AD40" s="26">
        <v>0</v>
      </c>
      <c r="AE40" s="26">
        <v>0</v>
      </c>
      <c r="AF40" s="24">
        <v>0</v>
      </c>
      <c r="AG40" s="26">
        <v>0</v>
      </c>
      <c r="AH40" s="4">
        <f>IF(AC40&gt;0,(AC40+AD40*$J$1+AE40*$K$1+AF40*$L$1+AG40*$M$1),"")</f>
        <v>210</v>
      </c>
      <c r="AI40" s="8">
        <f>IF(AC40&gt;0,(MIN(AH$3:AH$63)/AH40),"")</f>
        <v>0.20138095238095238</v>
      </c>
      <c r="AJ40" s="9">
        <f>IF(AC40&gt;0,(ROUND(100*AI40,4)),"")</f>
        <v>20.138100000000001</v>
      </c>
      <c r="AK40" s="27">
        <v>0</v>
      </c>
      <c r="AL40" s="7">
        <f>AK40/60</f>
        <v>0</v>
      </c>
      <c r="AM40" s="26">
        <v>450</v>
      </c>
      <c r="AN40" s="26">
        <v>0</v>
      </c>
      <c r="AO40" s="26">
        <v>0</v>
      </c>
      <c r="AP40" s="24">
        <v>0</v>
      </c>
      <c r="AQ40" s="26">
        <v>0</v>
      </c>
      <c r="AR40" s="4">
        <f>IF(AM40&gt;0,(AM40+AN40*$J$1+AO40*$K$1+AP40*$L$1+AQ40*$M$1),"")</f>
        <v>450</v>
      </c>
      <c r="AS40" s="8">
        <f>IF(AM40&gt;0,(MIN(AR$3:AR$63)/AR40),"")</f>
        <v>0.24926666666666666</v>
      </c>
      <c r="AT40" s="9">
        <f>IF(AM40&gt;0,(ROUND(100*AS40,4)),"")</f>
        <v>24.9267</v>
      </c>
      <c r="AU40" s="27">
        <v>4.5833333333333337E-2</v>
      </c>
      <c r="AV40" s="7">
        <f>AU40/60</f>
        <v>7.6388888888888893E-4</v>
      </c>
      <c r="AW40" s="26">
        <v>235</v>
      </c>
      <c r="AX40" s="26">
        <v>0</v>
      </c>
      <c r="AY40" s="24">
        <v>0</v>
      </c>
      <c r="AZ40" s="24">
        <v>0</v>
      </c>
      <c r="BA40" s="26">
        <v>0</v>
      </c>
      <c r="BB40" s="4">
        <f>IF(AW40&gt;0,(AW40+AX40*$J$1+AY40*$K$1+AZ40*$L$1+BA40*$M$1),"")</f>
        <v>235</v>
      </c>
      <c r="BC40" s="8">
        <f>IF(AW40&gt;0,(MIN(BB$3:BB$63)/BB40),"")</f>
        <v>0.28242553191489361</v>
      </c>
      <c r="BD40" s="9">
        <f>IF(AW40&gt;0,(ROUND(100*BC40,4)),"")</f>
        <v>28.242599999999999</v>
      </c>
      <c r="BE40" s="27">
        <v>0</v>
      </c>
      <c r="BF40" s="7">
        <f>BE40/60</f>
        <v>0</v>
      </c>
      <c r="BG40" s="26">
        <v>300</v>
      </c>
      <c r="BH40" s="26">
        <v>0</v>
      </c>
      <c r="BI40" s="26">
        <v>0</v>
      </c>
      <c r="BJ40" s="24">
        <v>0</v>
      </c>
      <c r="BK40" s="26">
        <v>0</v>
      </c>
      <c r="BL40" s="4">
        <f>IF(BG40&gt;0,(BG40+BH40*$J$1+BI40*$K$1+BJ40*$L$1+BK40*$M$1),"")</f>
        <v>300</v>
      </c>
      <c r="BM40" s="8">
        <f>IF(BG40&gt;0,(MIN(BL$3:BL$63)/BL40),"")</f>
        <v>0.17146666666666666</v>
      </c>
      <c r="BN40" s="9">
        <f>IF(BG40&gt;0,(ROUND(100*BM40,4)),"")</f>
        <v>17.146699999999999</v>
      </c>
      <c r="BO40" s="27">
        <v>0</v>
      </c>
      <c r="BP40" s="7">
        <f>BO40/60</f>
        <v>0</v>
      </c>
      <c r="BQ40" s="26">
        <v>280</v>
      </c>
      <c r="BR40" s="24">
        <v>0</v>
      </c>
      <c r="BS40" s="26">
        <v>0</v>
      </c>
      <c r="BT40" s="26">
        <v>0</v>
      </c>
      <c r="BU40" s="26">
        <v>0</v>
      </c>
      <c r="BV40" s="4">
        <f>IF(BQ40&gt;0,(BQ40+BR40*$J$1+BS40*$K$1+BT40*$L$1+BU40*$M$1),"")</f>
        <v>280</v>
      </c>
      <c r="BW40" s="8">
        <f>IF(BQ40&gt;0,(MIN(BV$3:BV$63)/BV40),"")</f>
        <v>0.17449999999999999</v>
      </c>
      <c r="BX40" s="9">
        <f>IF(BQ40&gt;0,(ROUND(100*BW40,4)),"")</f>
        <v>17.45</v>
      </c>
      <c r="BY40" s="25">
        <v>0.50624999999999998</v>
      </c>
      <c r="BZ40" s="26">
        <v>1</v>
      </c>
      <c r="CA40" s="7">
        <f>IF(BY40&gt;0,(BY40-F40-H40-R40-AB40-AV40-AL40-BP40-BF40+BZ40*$BZ$1/60/24),"")</f>
        <v>0.11034722222222224</v>
      </c>
      <c r="CB40" s="11">
        <f>IF(BY40&gt;0,(CA40*60*24),"")</f>
        <v>158.90000000000003</v>
      </c>
      <c r="CC40" s="11">
        <f>CB40*60</f>
        <v>9534.0000000000018</v>
      </c>
      <c r="CD40" s="8">
        <f>IF(BY40&gt;0,(MIN(CA$3:CA$63)/CA40),"")</f>
        <v>0.42049507027480604</v>
      </c>
      <c r="CE40" s="9">
        <f>IF(BY40&gt;0,(ROUND(700*CD40,4)),"")</f>
        <v>294.34649999999999</v>
      </c>
      <c r="CF40" s="13">
        <f>IF(BY40&gt;0,(_xlfn.RANK.EQ(CE40,CE$3:CE$63)),"")</f>
        <v>36</v>
      </c>
      <c r="CG40" s="17">
        <f>IF(BQ40&gt;0,(AJ40+Z40+P40+AT40+BD40+BN40+BX40),"")</f>
        <v>163.33759999999998</v>
      </c>
      <c r="CH40" s="18">
        <f>IF(BQ40&gt;0,(_xlfn.RANK.EQ(CG40,CG$3:CG$63)),"")</f>
        <v>33</v>
      </c>
      <c r="CI40" s="9"/>
      <c r="CJ40" s="19">
        <f>IF(BY40&gt;0,(CE40+CG40),"")</f>
        <v>457.68409999999994</v>
      </c>
      <c r="CK40" s="8">
        <f>IF(BY40&gt;0,(CJ40/MAX(CJ$3:CJ$63)),"")</f>
        <v>0.37238842055528565</v>
      </c>
    </row>
    <row r="41" spans="1:90" ht="13.5" customHeight="1" x14ac:dyDescent="0.25">
      <c r="A41" s="4">
        <v>38</v>
      </c>
      <c r="B41" s="28" t="s">
        <v>163</v>
      </c>
      <c r="C41" s="28" t="s">
        <v>83</v>
      </c>
      <c r="D41" s="26" t="s">
        <v>33</v>
      </c>
      <c r="E41" s="18" t="s">
        <v>170</v>
      </c>
      <c r="F41" s="41"/>
      <c r="G41" s="42"/>
      <c r="H41" s="43"/>
      <c r="I41" s="44"/>
      <c r="J41" s="44"/>
      <c r="K41" s="44"/>
      <c r="L41" s="24"/>
      <c r="M41" s="44"/>
      <c r="N41" s="24"/>
      <c r="O41" s="8"/>
      <c r="P41" s="9"/>
      <c r="Q41" s="42"/>
      <c r="R41" s="43"/>
      <c r="S41" s="44"/>
      <c r="T41" s="24"/>
      <c r="U41" s="44"/>
      <c r="V41" s="24"/>
      <c r="W41" s="44"/>
      <c r="X41" s="24"/>
      <c r="Y41" s="8"/>
      <c r="Z41" s="9"/>
      <c r="AA41" s="42"/>
      <c r="AB41" s="43"/>
      <c r="AC41" s="44"/>
      <c r="AD41" s="44"/>
      <c r="AE41" s="44"/>
      <c r="AF41" s="24"/>
      <c r="AG41" s="44"/>
      <c r="AH41" s="24"/>
      <c r="AI41" s="8"/>
      <c r="AJ41" s="9"/>
      <c r="AK41" s="42"/>
      <c r="AL41" s="43"/>
      <c r="AM41" s="44"/>
      <c r="AN41" s="44"/>
      <c r="AO41" s="44"/>
      <c r="AP41" s="24"/>
      <c r="AQ41" s="44"/>
      <c r="AR41" s="24"/>
      <c r="AS41" s="8"/>
      <c r="AT41" s="9"/>
      <c r="AU41" s="42"/>
      <c r="AV41" s="43"/>
      <c r="AW41" s="44"/>
      <c r="AX41" s="44"/>
      <c r="AY41" s="24"/>
      <c r="AZ41" s="24"/>
      <c r="BA41" s="44"/>
      <c r="BB41" s="24"/>
      <c r="BC41" s="8"/>
      <c r="BD41" s="9"/>
      <c r="BE41" s="42"/>
      <c r="BF41" s="43"/>
      <c r="BG41" s="44"/>
      <c r="BH41" s="44"/>
      <c r="BI41" s="44"/>
      <c r="BJ41" s="24"/>
      <c r="BK41" s="44"/>
      <c r="BL41" s="24"/>
      <c r="BM41" s="8"/>
      <c r="BN41" s="9"/>
      <c r="BO41" s="42"/>
      <c r="BP41" s="43"/>
      <c r="BQ41" s="44"/>
      <c r="BR41" s="24"/>
      <c r="BS41" s="44"/>
      <c r="BT41" s="44"/>
      <c r="BU41" s="44"/>
      <c r="BV41" s="24"/>
      <c r="BW41" s="8"/>
      <c r="BX41" s="9"/>
      <c r="BY41" s="45"/>
      <c r="BZ41" s="44"/>
      <c r="CA41" s="43"/>
      <c r="CB41" s="46"/>
      <c r="CC41" s="46"/>
      <c r="CD41" s="8"/>
      <c r="CE41" s="9"/>
      <c r="CF41" s="13"/>
      <c r="CG41" s="17"/>
      <c r="CH41" s="18"/>
      <c r="CI41" s="9"/>
      <c r="CJ41" s="19"/>
      <c r="CK41" s="8"/>
      <c r="CL41" s="47"/>
    </row>
    <row r="42" spans="1:90" ht="13.5" customHeight="1" x14ac:dyDescent="0.25">
      <c r="A42" s="4"/>
      <c r="B42" s="28" t="s">
        <v>171</v>
      </c>
      <c r="C42" s="28" t="s">
        <v>172</v>
      </c>
      <c r="D42" s="26" t="s">
        <v>33</v>
      </c>
      <c r="E42" s="18" t="s">
        <v>170</v>
      </c>
      <c r="F42" s="41"/>
      <c r="G42" s="42"/>
      <c r="H42" s="43"/>
      <c r="I42" s="44"/>
      <c r="J42" s="44"/>
      <c r="K42" s="44"/>
      <c r="L42" s="24"/>
      <c r="M42" s="44"/>
      <c r="N42" s="24"/>
      <c r="O42" s="8"/>
      <c r="P42" s="9"/>
      <c r="Q42" s="42"/>
      <c r="R42" s="43"/>
      <c r="S42" s="44"/>
      <c r="T42" s="24"/>
      <c r="U42" s="44"/>
      <c r="V42" s="24"/>
      <c r="W42" s="44"/>
      <c r="X42" s="24"/>
      <c r="Y42" s="8"/>
      <c r="Z42" s="9"/>
      <c r="AA42" s="42"/>
      <c r="AB42" s="43"/>
      <c r="AC42" s="44"/>
      <c r="AD42" s="44"/>
      <c r="AE42" s="44"/>
      <c r="AF42" s="24"/>
      <c r="AG42" s="44"/>
      <c r="AH42" s="24"/>
      <c r="AI42" s="8"/>
      <c r="AJ42" s="9"/>
      <c r="AK42" s="42"/>
      <c r="AL42" s="43"/>
      <c r="AM42" s="44"/>
      <c r="AN42" s="44"/>
      <c r="AO42" s="44"/>
      <c r="AP42" s="24"/>
      <c r="AQ42" s="44"/>
      <c r="AR42" s="24"/>
      <c r="AS42" s="8"/>
      <c r="AT42" s="9"/>
      <c r="AU42" s="42"/>
      <c r="AV42" s="43"/>
      <c r="AW42" s="44"/>
      <c r="AX42" s="44"/>
      <c r="AY42" s="24"/>
      <c r="AZ42" s="24"/>
      <c r="BA42" s="44"/>
      <c r="BB42" s="24"/>
      <c r="BC42" s="8"/>
      <c r="BD42" s="9"/>
      <c r="BE42" s="42"/>
      <c r="BF42" s="43"/>
      <c r="BG42" s="44"/>
      <c r="BH42" s="44"/>
      <c r="BI42" s="44"/>
      <c r="BJ42" s="24"/>
      <c r="BK42" s="44"/>
      <c r="BL42" s="24"/>
      <c r="BM42" s="8"/>
      <c r="BN42" s="9"/>
      <c r="BO42" s="42"/>
      <c r="BP42" s="43"/>
      <c r="BQ42" s="44"/>
      <c r="BR42" s="24"/>
      <c r="BS42" s="44"/>
      <c r="BT42" s="44"/>
      <c r="BU42" s="44"/>
      <c r="BV42" s="24"/>
      <c r="BW42" s="8"/>
      <c r="BX42" s="9"/>
      <c r="BY42" s="45"/>
      <c r="BZ42" s="44"/>
      <c r="CA42" s="43"/>
      <c r="CB42" s="46"/>
      <c r="CC42" s="46"/>
      <c r="CD42" s="8"/>
      <c r="CE42" s="9"/>
      <c r="CF42" s="13"/>
      <c r="CG42" s="17"/>
      <c r="CH42" s="18"/>
      <c r="CI42" s="9"/>
      <c r="CJ42" s="19"/>
      <c r="CK42" s="8"/>
      <c r="CL42" s="47"/>
    </row>
    <row r="43" spans="1:90" ht="13.5" customHeight="1" x14ac:dyDescent="0.25">
      <c r="A43" s="4"/>
      <c r="B43" s="28" t="s">
        <v>173</v>
      </c>
      <c r="C43" s="28" t="s">
        <v>174</v>
      </c>
      <c r="D43" s="26" t="s">
        <v>33</v>
      </c>
      <c r="E43" s="18" t="s">
        <v>170</v>
      </c>
      <c r="F43" s="41"/>
      <c r="G43" s="42"/>
      <c r="H43" s="43"/>
      <c r="I43" s="44"/>
      <c r="J43" s="44"/>
      <c r="K43" s="44"/>
      <c r="L43" s="24"/>
      <c r="M43" s="44"/>
      <c r="N43" s="24"/>
      <c r="O43" s="8"/>
      <c r="P43" s="9"/>
      <c r="Q43" s="42"/>
      <c r="R43" s="43"/>
      <c r="S43" s="44"/>
      <c r="T43" s="24"/>
      <c r="U43" s="44"/>
      <c r="V43" s="24"/>
      <c r="W43" s="44"/>
      <c r="X43" s="24"/>
      <c r="Y43" s="8"/>
      <c r="Z43" s="9"/>
      <c r="AA43" s="42"/>
      <c r="AB43" s="43"/>
      <c r="AC43" s="44"/>
      <c r="AD43" s="44"/>
      <c r="AE43" s="44"/>
      <c r="AF43" s="24"/>
      <c r="AG43" s="44"/>
      <c r="AH43" s="24"/>
      <c r="AI43" s="8"/>
      <c r="AJ43" s="9"/>
      <c r="AK43" s="42"/>
      <c r="AL43" s="43"/>
      <c r="AM43" s="44"/>
      <c r="AN43" s="44"/>
      <c r="AO43" s="44"/>
      <c r="AP43" s="24"/>
      <c r="AQ43" s="44"/>
      <c r="AR43" s="24"/>
      <c r="AS43" s="8"/>
      <c r="AT43" s="9"/>
      <c r="AU43" s="42"/>
      <c r="AV43" s="43"/>
      <c r="AW43" s="44"/>
      <c r="AX43" s="44"/>
      <c r="AY43" s="24"/>
      <c r="AZ43" s="24"/>
      <c r="BA43" s="44"/>
      <c r="BB43" s="24"/>
      <c r="BC43" s="8"/>
      <c r="BD43" s="9"/>
      <c r="BE43" s="42"/>
      <c r="BF43" s="43"/>
      <c r="BG43" s="44"/>
      <c r="BH43" s="44"/>
      <c r="BI43" s="44"/>
      <c r="BJ43" s="24"/>
      <c r="BK43" s="44"/>
      <c r="BL43" s="24"/>
      <c r="BM43" s="8"/>
      <c r="BN43" s="9"/>
      <c r="BO43" s="42"/>
      <c r="BP43" s="43"/>
      <c r="BQ43" s="44"/>
      <c r="BR43" s="24"/>
      <c r="BS43" s="44"/>
      <c r="BT43" s="44"/>
      <c r="BU43" s="44"/>
      <c r="BV43" s="24"/>
      <c r="BW43" s="8"/>
      <c r="BX43" s="9"/>
      <c r="BY43" s="45"/>
      <c r="BZ43" s="44"/>
      <c r="CA43" s="43"/>
      <c r="CB43" s="46"/>
      <c r="CC43" s="46"/>
      <c r="CD43" s="8"/>
      <c r="CE43" s="9"/>
      <c r="CF43" s="13"/>
      <c r="CG43" s="17"/>
      <c r="CH43" s="18"/>
      <c r="CI43" s="9"/>
      <c r="CJ43" s="19"/>
      <c r="CK43" s="8"/>
      <c r="CL43" s="47"/>
    </row>
    <row r="44" spans="1:90" x14ac:dyDescent="0.25">
      <c r="A44" s="4">
        <v>39</v>
      </c>
      <c r="B44" s="28" t="s">
        <v>164</v>
      </c>
      <c r="C44" s="28" t="s">
        <v>165</v>
      </c>
      <c r="D44" s="26" t="s">
        <v>33</v>
      </c>
      <c r="E44" s="18" t="s">
        <v>170</v>
      </c>
      <c r="F44" s="41" t="s">
        <v>175</v>
      </c>
      <c r="G44" s="42"/>
      <c r="H44" s="43"/>
      <c r="I44" s="44"/>
      <c r="J44" s="44"/>
      <c r="K44" s="44"/>
      <c r="L44" s="24"/>
      <c r="M44" s="44"/>
      <c r="N44" s="24"/>
      <c r="O44" s="8"/>
      <c r="P44" s="9"/>
      <c r="Q44" s="42"/>
      <c r="R44" s="43"/>
      <c r="S44" s="44"/>
      <c r="T44" s="24"/>
      <c r="U44" s="44"/>
      <c r="V44" s="24"/>
      <c r="W44" s="44"/>
      <c r="X44" s="24"/>
      <c r="Y44" s="8"/>
      <c r="Z44" s="9"/>
      <c r="AA44" s="42"/>
      <c r="AB44" s="43"/>
      <c r="AC44" s="44"/>
      <c r="AD44" s="44"/>
      <c r="AE44" s="44"/>
      <c r="AF44" s="24"/>
      <c r="AG44" s="44"/>
      <c r="AH44" s="24"/>
      <c r="AI44" s="8"/>
      <c r="AJ44" s="9"/>
      <c r="AK44" s="42"/>
      <c r="AL44" s="43"/>
      <c r="AM44" s="44"/>
      <c r="AN44" s="44"/>
      <c r="AO44" s="44"/>
      <c r="AP44" s="24"/>
      <c r="AQ44" s="44"/>
      <c r="AR44" s="24"/>
      <c r="AS44" s="8"/>
      <c r="AT44" s="9"/>
      <c r="AU44" s="42"/>
      <c r="AV44" s="43"/>
      <c r="AW44" s="44"/>
      <c r="AX44" s="44"/>
      <c r="AY44" s="24"/>
      <c r="AZ44" s="24"/>
      <c r="BA44" s="44"/>
      <c r="BB44" s="24"/>
      <c r="BC44" s="8"/>
      <c r="BD44" s="9"/>
      <c r="BE44" s="42"/>
      <c r="BF44" s="43"/>
      <c r="BG44" s="44"/>
      <c r="BH44" s="44"/>
      <c r="BI44" s="44"/>
      <c r="BJ44" s="24"/>
      <c r="BK44" s="44"/>
      <c r="BL44" s="24"/>
      <c r="BM44" s="8"/>
      <c r="BN44" s="9"/>
      <c r="BO44" s="42"/>
      <c r="BP44" s="43"/>
      <c r="BQ44" s="44"/>
      <c r="BR44" s="24"/>
      <c r="BS44" s="44"/>
      <c r="BT44" s="44"/>
      <c r="BU44" s="44"/>
      <c r="BV44" s="24"/>
      <c r="BW44" s="8"/>
      <c r="BX44" s="9"/>
      <c r="BY44" s="45"/>
      <c r="BZ44" s="44"/>
      <c r="CA44" s="43"/>
      <c r="CB44" s="46"/>
      <c r="CC44" s="46"/>
      <c r="CD44" s="8"/>
      <c r="CE44" s="9"/>
      <c r="CF44" s="13"/>
      <c r="CG44" s="17"/>
      <c r="CH44" s="18"/>
      <c r="CI44" s="9"/>
      <c r="CJ44" s="19"/>
      <c r="CK44" s="8"/>
      <c r="CL44" s="47"/>
    </row>
    <row r="45" spans="1:90" s="47" customFormat="1" x14ac:dyDescent="0.25">
      <c r="A45" s="24">
        <v>40</v>
      </c>
      <c r="B45" s="48"/>
      <c r="C45" s="48"/>
      <c r="D45" s="44"/>
      <c r="E45" s="18"/>
      <c r="F45" s="41"/>
      <c r="G45" s="42"/>
      <c r="H45" s="43"/>
      <c r="I45" s="44"/>
      <c r="J45" s="44"/>
      <c r="K45" s="44"/>
      <c r="L45" s="24"/>
      <c r="M45" s="44"/>
      <c r="N45" s="24"/>
      <c r="O45" s="8"/>
      <c r="P45" s="9"/>
      <c r="Q45" s="42"/>
      <c r="R45" s="43"/>
      <c r="S45" s="44"/>
      <c r="T45" s="24"/>
      <c r="U45" s="44"/>
      <c r="V45" s="24"/>
      <c r="W45" s="44"/>
      <c r="X45" s="24"/>
      <c r="Y45" s="8"/>
      <c r="Z45" s="9"/>
      <c r="AA45" s="42"/>
      <c r="AB45" s="43"/>
      <c r="AC45" s="44"/>
      <c r="AD45" s="44"/>
      <c r="AE45" s="44"/>
      <c r="AF45" s="24"/>
      <c r="AG45" s="44"/>
      <c r="AH45" s="24"/>
      <c r="AI45" s="8"/>
      <c r="AJ45" s="9"/>
      <c r="AK45" s="42"/>
      <c r="AL45" s="43"/>
      <c r="AM45" s="44"/>
      <c r="AN45" s="44"/>
      <c r="AO45" s="44"/>
      <c r="AP45" s="24"/>
      <c r="AQ45" s="44"/>
      <c r="AR45" s="24"/>
      <c r="AS45" s="8"/>
      <c r="AT45" s="9"/>
      <c r="AU45" s="42"/>
      <c r="AV45" s="43"/>
      <c r="AW45" s="44"/>
      <c r="AX45" s="44"/>
      <c r="AY45" s="24"/>
      <c r="AZ45" s="24"/>
      <c r="BA45" s="44"/>
      <c r="BB45" s="24"/>
      <c r="BC45" s="8"/>
      <c r="BD45" s="9"/>
      <c r="BE45" s="42"/>
      <c r="BF45" s="43"/>
      <c r="BG45" s="44"/>
      <c r="BH45" s="44"/>
      <c r="BI45" s="44"/>
      <c r="BJ45" s="24"/>
      <c r="BK45" s="44"/>
      <c r="BL45" s="24"/>
      <c r="BM45" s="8"/>
      <c r="BN45" s="9"/>
      <c r="BO45" s="42"/>
      <c r="BP45" s="43"/>
      <c r="BQ45" s="44"/>
      <c r="BR45" s="24"/>
      <c r="BS45" s="44"/>
      <c r="BT45" s="44"/>
      <c r="BU45" s="44"/>
      <c r="BV45" s="24"/>
      <c r="BW45" s="8"/>
      <c r="BX45" s="9"/>
      <c r="BY45" s="45"/>
      <c r="BZ45" s="44"/>
      <c r="CA45" s="43"/>
      <c r="CB45" s="46"/>
      <c r="CC45" s="46"/>
      <c r="CD45" s="8"/>
      <c r="CE45" s="9"/>
      <c r="CF45" s="13"/>
      <c r="CG45" s="17"/>
      <c r="CH45" s="18"/>
      <c r="CI45" s="9"/>
      <c r="CJ45" s="19"/>
      <c r="CK45" s="8"/>
    </row>
    <row r="46" spans="1:90" ht="18.75" x14ac:dyDescent="0.3">
      <c r="B46" s="40" t="s">
        <v>168</v>
      </c>
      <c r="D46" s="37">
        <v>40</v>
      </c>
      <c r="F46" s="47"/>
      <c r="G46" s="47"/>
      <c r="H46" s="47"/>
      <c r="I46" s="47"/>
      <c r="J46" s="47"/>
      <c r="K46" s="47"/>
      <c r="L46" s="47"/>
      <c r="M46" s="47"/>
      <c r="N46" s="47"/>
      <c r="O46" s="47"/>
      <c r="P46" s="47"/>
      <c r="Q46" s="47"/>
      <c r="R46" s="47"/>
      <c r="S46" s="47"/>
      <c r="T46" s="47"/>
      <c r="U46" s="47"/>
      <c r="V46" s="47"/>
      <c r="W46" s="47"/>
      <c r="X46" s="47"/>
      <c r="Y46" s="47"/>
      <c r="Z46" s="47"/>
      <c r="AA46" s="47"/>
      <c r="AB46" s="47"/>
      <c r="AC46" s="47"/>
      <c r="AD46" s="47"/>
      <c r="AE46" s="47"/>
      <c r="AF46" s="47"/>
      <c r="AG46" s="47"/>
      <c r="AH46" s="47"/>
      <c r="AI46" s="47"/>
      <c r="AJ46" s="47"/>
      <c r="AK46" s="47"/>
      <c r="AL46" s="47"/>
      <c r="AM46" s="47"/>
      <c r="AN46" s="47"/>
      <c r="AO46" s="47"/>
      <c r="AP46" s="47"/>
      <c r="AQ46" s="47"/>
      <c r="AR46" s="47"/>
      <c r="AS46" s="47"/>
      <c r="AT46" s="47"/>
      <c r="AU46" s="47"/>
      <c r="AV46" s="47"/>
      <c r="AW46" s="47"/>
      <c r="AX46" s="47"/>
      <c r="AY46" s="47"/>
      <c r="AZ46" s="47"/>
      <c r="BA46" s="47"/>
      <c r="BB46" s="47"/>
      <c r="BC46" s="47"/>
      <c r="BD46" s="47"/>
      <c r="BE46" s="47"/>
      <c r="BF46" s="47"/>
      <c r="BG46" s="47"/>
      <c r="BH46" s="47"/>
      <c r="BI46" s="47"/>
      <c r="BJ46" s="47"/>
      <c r="BK46" s="47"/>
      <c r="BL46" s="47"/>
      <c r="BM46" s="47"/>
      <c r="BN46" s="47"/>
      <c r="BO46" s="47"/>
      <c r="BP46" s="47"/>
      <c r="BQ46" s="47"/>
      <c r="BR46" s="47"/>
      <c r="BS46" s="47"/>
      <c r="BT46" s="47"/>
      <c r="BU46" s="47"/>
      <c r="BV46" s="47"/>
      <c r="BW46" s="47"/>
      <c r="BX46" s="47"/>
      <c r="BY46" s="47"/>
      <c r="BZ46" s="47"/>
      <c r="CA46" s="47"/>
      <c r="CB46" s="47"/>
      <c r="CC46" s="46"/>
      <c r="CD46" s="47"/>
      <c r="CE46" s="47"/>
      <c r="CF46" s="47"/>
      <c r="CG46" s="47"/>
      <c r="CH46" s="47"/>
      <c r="CI46" s="47"/>
      <c r="CJ46" s="47"/>
      <c r="CK46" s="47"/>
      <c r="CL46" s="47"/>
    </row>
    <row r="47" spans="1:90" ht="18.75" x14ac:dyDescent="0.3">
      <c r="B47" s="40" t="s">
        <v>169</v>
      </c>
      <c r="C47" s="30"/>
      <c r="D47" s="37">
        <v>5</v>
      </c>
      <c r="G47" s="31"/>
      <c r="H47" s="7"/>
      <c r="I47" s="11"/>
      <c r="N47" s="11"/>
      <c r="Q47" s="31"/>
      <c r="R47" s="7"/>
      <c r="S47" s="11"/>
      <c r="X47" s="11"/>
      <c r="AA47" s="31"/>
      <c r="AB47" s="7"/>
      <c r="AC47" s="11"/>
      <c r="AH47" s="11"/>
      <c r="AK47" s="31"/>
      <c r="AL47" s="7"/>
      <c r="AM47" s="11"/>
      <c r="AR47" s="11"/>
      <c r="AU47" s="31"/>
      <c r="AV47" s="7"/>
      <c r="AW47" s="11"/>
      <c r="BB47" s="11"/>
      <c r="BE47" s="31"/>
      <c r="BF47" s="7"/>
      <c r="BG47" s="11"/>
      <c r="BL47" s="11"/>
      <c r="BO47" s="31"/>
      <c r="BP47" s="7"/>
      <c r="BQ47" s="11"/>
      <c r="BV47" s="11"/>
      <c r="BZ47" s="31"/>
      <c r="CA47" s="7"/>
      <c r="CB47" s="11"/>
      <c r="CC47" s="11"/>
    </row>
    <row r="48" spans="1:90" ht="18.75" x14ac:dyDescent="0.3">
      <c r="B48" s="40" t="s">
        <v>166</v>
      </c>
      <c r="D48" s="37">
        <v>66.8</v>
      </c>
      <c r="E48" s="38" t="s">
        <v>20</v>
      </c>
      <c r="G48" s="31"/>
      <c r="H48" s="7"/>
      <c r="I48" s="11"/>
      <c r="N48" s="11"/>
      <c r="Q48" s="31"/>
      <c r="R48" s="7"/>
      <c r="S48" s="11"/>
      <c r="X48" s="11"/>
      <c r="AA48" s="31"/>
      <c r="AB48" s="7"/>
      <c r="AC48" s="11"/>
      <c r="AH48" s="11"/>
      <c r="AK48" s="31"/>
      <c r="AL48" s="7"/>
      <c r="AM48" s="11"/>
      <c r="AR48" s="11"/>
      <c r="AU48" s="31"/>
      <c r="AV48" s="7"/>
      <c r="AW48" s="11"/>
      <c r="BB48" s="11"/>
      <c r="BE48" s="31"/>
      <c r="BF48" s="7"/>
      <c r="BG48" s="11"/>
      <c r="BL48" s="11"/>
      <c r="BO48" s="31"/>
      <c r="BP48" s="7"/>
      <c r="BQ48" s="11"/>
      <c r="BV48" s="11"/>
      <c r="BZ48" s="31"/>
      <c r="CA48" s="7"/>
      <c r="CB48" s="11"/>
      <c r="CC48" s="11"/>
    </row>
    <row r="49" spans="2:81" ht="18.75" x14ac:dyDescent="0.3">
      <c r="B49" s="40" t="s">
        <v>167</v>
      </c>
      <c r="D49" s="49">
        <f>AVERAGE(CB4:CB40)</f>
        <v>108.50720720720723</v>
      </c>
      <c r="E49" s="38" t="s">
        <v>20</v>
      </c>
      <c r="G49" s="31"/>
      <c r="H49" s="7"/>
      <c r="I49" s="11"/>
      <c r="N49" s="11"/>
      <c r="Q49" s="31"/>
      <c r="R49" s="7"/>
      <c r="S49" s="11"/>
      <c r="X49" s="11"/>
      <c r="AA49" s="31"/>
      <c r="AB49" s="7"/>
      <c r="AC49" s="11"/>
      <c r="AH49" s="11"/>
      <c r="AK49" s="31"/>
      <c r="AL49" s="7"/>
      <c r="AM49" s="11"/>
      <c r="AR49" s="11"/>
      <c r="AU49" s="31"/>
      <c r="AV49" s="7"/>
      <c r="AW49" s="11"/>
      <c r="BB49" s="11"/>
      <c r="BE49" s="31"/>
      <c r="BF49" s="7"/>
      <c r="BG49" s="11"/>
      <c r="BL49" s="11"/>
      <c r="BO49" s="31"/>
      <c r="BP49" s="7"/>
      <c r="BQ49" s="11"/>
      <c r="BV49" s="11"/>
      <c r="BZ49" s="31"/>
      <c r="CA49" s="7"/>
      <c r="CB49" s="11"/>
      <c r="CC49" s="11"/>
    </row>
  </sheetData>
  <sortState ref="A4:CL40">
    <sortCondition ref="E4:E40"/>
  </sortState>
  <mergeCells count="7">
    <mergeCell ref="BO2:BX2"/>
    <mergeCell ref="G2:P2"/>
    <mergeCell ref="Q2:Z2"/>
    <mergeCell ref="AA2:AJ2"/>
    <mergeCell ref="AK2:AT2"/>
    <mergeCell ref="AU2:BD2"/>
    <mergeCell ref="BE2:BN2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3k</vt:lpstr>
      <vt:lpstr>5k</vt:lpstr>
      <vt:lpstr>8k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Stennett, Matt</dc:creator>
  <cp:lastModifiedBy>Anderson</cp:lastModifiedBy>
  <cp:lastPrinted>2018-08-05T19:46:00Z</cp:lastPrinted>
  <dcterms:created xsi:type="dcterms:W3CDTF">2018-07-17T21:38:36Z</dcterms:created>
  <dcterms:modified xsi:type="dcterms:W3CDTF">2018-08-05T19:46:10Z</dcterms:modified>
</cp:coreProperties>
</file>